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ssi\Documents\Práce soukr\Fiala Roman\09 Bílý dům\Rozpočty\"/>
    </mc:Choice>
  </mc:AlternateContent>
  <xr:revisionPtr revIDLastSave="0" documentId="8_{08F731BC-ED4E-4F88-A236-818E15F978F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 VRN Naklady" sheetId="12" r:id="rId4"/>
    <sheet name="01 01 Pol" sheetId="13" r:id="rId5"/>
    <sheet name="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 01 Pol'!$1:$7</definedName>
    <definedName name="_xlnm.Print_Titles" localSheetId="5">'01 02 Pol'!$1:$7</definedName>
    <definedName name="_xlnm.Print_Titles" localSheetId="3">'VRN VRN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 01 Pol'!$A$1:$Y$188</definedName>
    <definedName name="_xlnm.Print_Area" localSheetId="5">'01 02 Pol'!$A$1:$Y$387</definedName>
    <definedName name="_xlnm.Print_Area" localSheetId="1">Stavba!$A$1:$J$81</definedName>
    <definedName name="_xlnm.Print_Area" localSheetId="3">'VRN VRN Naklady'!$A$1:$Y$19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1" i="1"/>
  <c r="F41" i="1"/>
  <c r="G40" i="1"/>
  <c r="F40" i="1"/>
  <c r="G39" i="1"/>
  <c r="F39" i="1"/>
  <c r="G386" i="14"/>
  <c r="BA59" i="14"/>
  <c r="BA56" i="14"/>
  <c r="G8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2" i="14"/>
  <c r="M12" i="14" s="1"/>
  <c r="I12" i="14"/>
  <c r="K12" i="14"/>
  <c r="O12" i="14"/>
  <c r="O8" i="14" s="1"/>
  <c r="Q12" i="14"/>
  <c r="V12" i="14"/>
  <c r="G14" i="14"/>
  <c r="I14" i="14"/>
  <c r="K14" i="14"/>
  <c r="M14" i="14"/>
  <c r="O14" i="14"/>
  <c r="Q14" i="14"/>
  <c r="V14" i="14"/>
  <c r="G18" i="14"/>
  <c r="I18" i="14"/>
  <c r="K18" i="14"/>
  <c r="M18" i="14"/>
  <c r="O18" i="14"/>
  <c r="Q18" i="14"/>
  <c r="V18" i="14"/>
  <c r="G25" i="14"/>
  <c r="I25" i="14"/>
  <c r="K25" i="14"/>
  <c r="M25" i="14"/>
  <c r="O25" i="14"/>
  <c r="Q25" i="14"/>
  <c r="V25" i="14"/>
  <c r="G29" i="14"/>
  <c r="I29" i="14"/>
  <c r="K29" i="14"/>
  <c r="M29" i="14"/>
  <c r="O29" i="14"/>
  <c r="Q29" i="14"/>
  <c r="V29" i="14"/>
  <c r="G44" i="14"/>
  <c r="M44" i="14" s="1"/>
  <c r="I44" i="14"/>
  <c r="K44" i="14"/>
  <c r="O44" i="14"/>
  <c r="Q44" i="14"/>
  <c r="V44" i="14"/>
  <c r="G47" i="14"/>
  <c r="M47" i="14" s="1"/>
  <c r="I47" i="14"/>
  <c r="K47" i="14"/>
  <c r="O47" i="14"/>
  <c r="Q47" i="14"/>
  <c r="V47" i="14"/>
  <c r="G53" i="14"/>
  <c r="I53" i="14"/>
  <c r="K53" i="14"/>
  <c r="K52" i="14" s="1"/>
  <c r="M53" i="14"/>
  <c r="O53" i="14"/>
  <c r="O52" i="14" s="1"/>
  <c r="Q53" i="14"/>
  <c r="Q52" i="14" s="1"/>
  <c r="V53" i="14"/>
  <c r="V52" i="14" s="1"/>
  <c r="G55" i="14"/>
  <c r="I55" i="14"/>
  <c r="K55" i="14"/>
  <c r="M55" i="14"/>
  <c r="O55" i="14"/>
  <c r="Q55" i="14"/>
  <c r="V55" i="14"/>
  <c r="G58" i="14"/>
  <c r="G52" i="14" s="1"/>
  <c r="I58" i="14"/>
  <c r="I52" i="14" s="1"/>
  <c r="K58" i="14"/>
  <c r="O58" i="14"/>
  <c r="Q58" i="14"/>
  <c r="V58" i="14"/>
  <c r="G64" i="14"/>
  <c r="M64" i="14" s="1"/>
  <c r="I64" i="14"/>
  <c r="K64" i="14"/>
  <c r="O64" i="14"/>
  <c r="Q64" i="14"/>
  <c r="V64" i="14"/>
  <c r="G66" i="14"/>
  <c r="M66" i="14" s="1"/>
  <c r="I66" i="14"/>
  <c r="K66" i="14"/>
  <c r="O66" i="14"/>
  <c r="Q66" i="14"/>
  <c r="V66" i="14"/>
  <c r="G70" i="14"/>
  <c r="M70" i="14"/>
  <c r="V70" i="14"/>
  <c r="G71" i="14"/>
  <c r="I71" i="14"/>
  <c r="I70" i="14" s="1"/>
  <c r="K71" i="14"/>
  <c r="K70" i="14" s="1"/>
  <c r="M71" i="14"/>
  <c r="O71" i="14"/>
  <c r="O70" i="14" s="1"/>
  <c r="Q71" i="14"/>
  <c r="Q70" i="14" s="1"/>
  <c r="V71" i="14"/>
  <c r="I80" i="14"/>
  <c r="G81" i="14"/>
  <c r="I81" i="14"/>
  <c r="K81" i="14"/>
  <c r="K80" i="14" s="1"/>
  <c r="M81" i="14"/>
  <c r="O81" i="14"/>
  <c r="Q81" i="14"/>
  <c r="Q80" i="14" s="1"/>
  <c r="V81" i="14"/>
  <c r="V80" i="14" s="1"/>
  <c r="G84" i="14"/>
  <c r="M84" i="14" s="1"/>
  <c r="I84" i="14"/>
  <c r="K84" i="14"/>
  <c r="O84" i="14"/>
  <c r="Q84" i="14"/>
  <c r="V84" i="14"/>
  <c r="G95" i="14"/>
  <c r="I95" i="14"/>
  <c r="K95" i="14"/>
  <c r="M95" i="14"/>
  <c r="O95" i="14"/>
  <c r="O80" i="14" s="1"/>
  <c r="Q95" i="14"/>
  <c r="V95" i="14"/>
  <c r="G101" i="14"/>
  <c r="G80" i="14" s="1"/>
  <c r="I101" i="14"/>
  <c r="K101" i="14"/>
  <c r="O101" i="14"/>
  <c r="Q101" i="14"/>
  <c r="V101" i="14"/>
  <c r="G113" i="14"/>
  <c r="I113" i="14"/>
  <c r="K113" i="14"/>
  <c r="M113" i="14"/>
  <c r="O113" i="14"/>
  <c r="Q113" i="14"/>
  <c r="V113" i="14"/>
  <c r="G125" i="14"/>
  <c r="I125" i="14"/>
  <c r="K125" i="14"/>
  <c r="M125" i="14"/>
  <c r="O125" i="14"/>
  <c r="Q125" i="14"/>
  <c r="V125" i="14"/>
  <c r="G133" i="14"/>
  <c r="M133" i="14" s="1"/>
  <c r="I133" i="14"/>
  <c r="K133" i="14"/>
  <c r="O133" i="14"/>
  <c r="Q133" i="14"/>
  <c r="V133" i="14"/>
  <c r="K135" i="14"/>
  <c r="O135" i="14"/>
  <c r="Q135" i="14"/>
  <c r="G136" i="14"/>
  <c r="M136" i="14" s="1"/>
  <c r="M135" i="14" s="1"/>
  <c r="I136" i="14"/>
  <c r="I135" i="14" s="1"/>
  <c r="K136" i="14"/>
  <c r="O136" i="14"/>
  <c r="Q136" i="14"/>
  <c r="V136" i="14"/>
  <c r="V135" i="14" s="1"/>
  <c r="G142" i="14"/>
  <c r="G135" i="14" s="1"/>
  <c r="I142" i="14"/>
  <c r="K142" i="14"/>
  <c r="M142" i="14"/>
  <c r="O142" i="14"/>
  <c r="Q142" i="14"/>
  <c r="V142" i="14"/>
  <c r="G157" i="14"/>
  <c r="I157" i="14"/>
  <c r="K157" i="14"/>
  <c r="M157" i="14"/>
  <c r="O157" i="14"/>
  <c r="Q157" i="14"/>
  <c r="V157" i="14"/>
  <c r="G161" i="14"/>
  <c r="I161" i="14"/>
  <c r="G162" i="14"/>
  <c r="I162" i="14"/>
  <c r="K162" i="14"/>
  <c r="K161" i="14" s="1"/>
  <c r="M162" i="14"/>
  <c r="O162" i="14"/>
  <c r="Q162" i="14"/>
  <c r="Q161" i="14" s="1"/>
  <c r="V162" i="14"/>
  <c r="V161" i="14" s="1"/>
  <c r="G166" i="14"/>
  <c r="M166" i="14" s="1"/>
  <c r="I166" i="14"/>
  <c r="K166" i="14"/>
  <c r="O166" i="14"/>
  <c r="Q166" i="14"/>
  <c r="V166" i="14"/>
  <c r="G170" i="14"/>
  <c r="I170" i="14"/>
  <c r="K170" i="14"/>
  <c r="M170" i="14"/>
  <c r="O170" i="14"/>
  <c r="O161" i="14" s="1"/>
  <c r="Q170" i="14"/>
  <c r="V170" i="14"/>
  <c r="G173" i="14"/>
  <c r="M173" i="14" s="1"/>
  <c r="I173" i="14"/>
  <c r="K173" i="14"/>
  <c r="O173" i="14"/>
  <c r="Q173" i="14"/>
  <c r="V173" i="14"/>
  <c r="G177" i="14"/>
  <c r="I177" i="14"/>
  <c r="K177" i="14"/>
  <c r="M177" i="14"/>
  <c r="O177" i="14"/>
  <c r="Q177" i="14"/>
  <c r="V177" i="14"/>
  <c r="K181" i="14"/>
  <c r="O181" i="14"/>
  <c r="V181" i="14"/>
  <c r="G182" i="14"/>
  <c r="M182" i="14" s="1"/>
  <c r="M181" i="14" s="1"/>
  <c r="I182" i="14"/>
  <c r="I181" i="14" s="1"/>
  <c r="K182" i="14"/>
  <c r="O182" i="14"/>
  <c r="Q182" i="14"/>
  <c r="Q181" i="14" s="1"/>
  <c r="V182" i="14"/>
  <c r="G183" i="14"/>
  <c r="K183" i="14"/>
  <c r="O183" i="14"/>
  <c r="Q183" i="14"/>
  <c r="G184" i="14"/>
  <c r="I184" i="14"/>
  <c r="I183" i="14" s="1"/>
  <c r="K184" i="14"/>
  <c r="M184" i="14"/>
  <c r="M183" i="14" s="1"/>
  <c r="O184" i="14"/>
  <c r="Q184" i="14"/>
  <c r="V184" i="14"/>
  <c r="V183" i="14" s="1"/>
  <c r="G187" i="14"/>
  <c r="K187" i="14"/>
  <c r="M187" i="14"/>
  <c r="V187" i="14"/>
  <c r="G188" i="14"/>
  <c r="I188" i="14"/>
  <c r="I187" i="14" s="1"/>
  <c r="K188" i="14"/>
  <c r="M188" i="14"/>
  <c r="O188" i="14"/>
  <c r="O187" i="14" s="1"/>
  <c r="Q188" i="14"/>
  <c r="Q187" i="14" s="1"/>
  <c r="V188" i="14"/>
  <c r="G190" i="14"/>
  <c r="I190" i="14"/>
  <c r="G191" i="14"/>
  <c r="I191" i="14"/>
  <c r="K191" i="14"/>
  <c r="K190" i="14" s="1"/>
  <c r="M191" i="14"/>
  <c r="M190" i="14" s="1"/>
  <c r="O191" i="14"/>
  <c r="Q191" i="14"/>
  <c r="Q190" i="14" s="1"/>
  <c r="V191" i="14"/>
  <c r="V190" i="14" s="1"/>
  <c r="G201" i="14"/>
  <c r="M201" i="14" s="1"/>
  <c r="I201" i="14"/>
  <c r="K201" i="14"/>
  <c r="O201" i="14"/>
  <c r="O190" i="14" s="1"/>
  <c r="Q201" i="14"/>
  <c r="V201" i="14"/>
  <c r="G204" i="14"/>
  <c r="M204" i="14" s="1"/>
  <c r="I204" i="14"/>
  <c r="K204" i="14"/>
  <c r="K203" i="14" s="1"/>
  <c r="O204" i="14"/>
  <c r="Q204" i="14"/>
  <c r="Q203" i="14" s="1"/>
  <c r="V204" i="14"/>
  <c r="V203" i="14" s="1"/>
  <c r="G213" i="14"/>
  <c r="I213" i="14"/>
  <c r="I203" i="14" s="1"/>
  <c r="K213" i="14"/>
  <c r="M213" i="14"/>
  <c r="O213" i="14"/>
  <c r="Q213" i="14"/>
  <c r="V213" i="14"/>
  <c r="G217" i="14"/>
  <c r="I217" i="14"/>
  <c r="K217" i="14"/>
  <c r="M217" i="14"/>
  <c r="O217" i="14"/>
  <c r="Q217" i="14"/>
  <c r="V217" i="14"/>
  <c r="G224" i="14"/>
  <c r="M224" i="14" s="1"/>
  <c r="I224" i="14"/>
  <c r="K224" i="14"/>
  <c r="O224" i="14"/>
  <c r="Q224" i="14"/>
  <c r="V224" i="14"/>
  <c r="G232" i="14"/>
  <c r="M232" i="14" s="1"/>
  <c r="I232" i="14"/>
  <c r="K232" i="14"/>
  <c r="O232" i="14"/>
  <c r="Q232" i="14"/>
  <c r="V232" i="14"/>
  <c r="G236" i="14"/>
  <c r="I236" i="14"/>
  <c r="K236" i="14"/>
  <c r="M236" i="14"/>
  <c r="O236" i="14"/>
  <c r="Q236" i="14"/>
  <c r="V236" i="14"/>
  <c r="G239" i="14"/>
  <c r="I239" i="14"/>
  <c r="K239" i="14"/>
  <c r="M239" i="14"/>
  <c r="O239" i="14"/>
  <c r="Q239" i="14"/>
  <c r="V239" i="14"/>
  <c r="G242" i="14"/>
  <c r="I242" i="14"/>
  <c r="K242" i="14"/>
  <c r="M242" i="14"/>
  <c r="O242" i="14"/>
  <c r="Q242" i="14"/>
  <c r="V242" i="14"/>
  <c r="G245" i="14"/>
  <c r="M245" i="14" s="1"/>
  <c r="I245" i="14"/>
  <c r="K245" i="14"/>
  <c r="O245" i="14"/>
  <c r="Q245" i="14"/>
  <c r="V245" i="14"/>
  <c r="G247" i="14"/>
  <c r="I247" i="14"/>
  <c r="K247" i="14"/>
  <c r="M247" i="14"/>
  <c r="O247" i="14"/>
  <c r="Q247" i="14"/>
  <c r="V247" i="14"/>
  <c r="G249" i="14"/>
  <c r="M249" i="14" s="1"/>
  <c r="I249" i="14"/>
  <c r="K249" i="14"/>
  <c r="O249" i="14"/>
  <c r="Q249" i="14"/>
  <c r="V249" i="14"/>
  <c r="G254" i="14"/>
  <c r="M254" i="14" s="1"/>
  <c r="I254" i="14"/>
  <c r="K254" i="14"/>
  <c r="O254" i="14"/>
  <c r="O203" i="14" s="1"/>
  <c r="Q254" i="14"/>
  <c r="V254" i="14"/>
  <c r="G257" i="14"/>
  <c r="M257" i="14" s="1"/>
  <c r="I257" i="14"/>
  <c r="K257" i="14"/>
  <c r="O257" i="14"/>
  <c r="Q257" i="14"/>
  <c r="V257" i="14"/>
  <c r="G259" i="14"/>
  <c r="I259" i="14"/>
  <c r="K259" i="14"/>
  <c r="M259" i="14"/>
  <c r="O259" i="14"/>
  <c r="Q259" i="14"/>
  <c r="V259" i="14"/>
  <c r="G263" i="14"/>
  <c r="I263" i="14"/>
  <c r="K263" i="14"/>
  <c r="M263" i="14"/>
  <c r="O263" i="14"/>
  <c r="Q263" i="14"/>
  <c r="V263" i="14"/>
  <c r="G267" i="14"/>
  <c r="M267" i="14" s="1"/>
  <c r="I267" i="14"/>
  <c r="K267" i="14"/>
  <c r="O267" i="14"/>
  <c r="Q267" i="14"/>
  <c r="V267" i="14"/>
  <c r="G271" i="14"/>
  <c r="M271" i="14" s="1"/>
  <c r="I271" i="14"/>
  <c r="K271" i="14"/>
  <c r="O271" i="14"/>
  <c r="Q271" i="14"/>
  <c r="V271" i="14"/>
  <c r="V273" i="14"/>
  <c r="G274" i="14"/>
  <c r="G273" i="14" s="1"/>
  <c r="I274" i="14"/>
  <c r="K274" i="14"/>
  <c r="K273" i="14" s="1"/>
  <c r="M274" i="14"/>
  <c r="M273" i="14" s="1"/>
  <c r="O274" i="14"/>
  <c r="O273" i="14" s="1"/>
  <c r="Q274" i="14"/>
  <c r="V274" i="14"/>
  <c r="G277" i="14"/>
  <c r="I277" i="14"/>
  <c r="I273" i="14" s="1"/>
  <c r="K277" i="14"/>
  <c r="M277" i="14"/>
  <c r="O277" i="14"/>
  <c r="Q277" i="14"/>
  <c r="Q273" i="14" s="1"/>
  <c r="V277" i="14"/>
  <c r="G280" i="14"/>
  <c r="M280" i="14" s="1"/>
  <c r="I280" i="14"/>
  <c r="K280" i="14"/>
  <c r="O280" i="14"/>
  <c r="Q280" i="14"/>
  <c r="V280" i="14"/>
  <c r="V282" i="14"/>
  <c r="G283" i="14"/>
  <c r="M283" i="14" s="1"/>
  <c r="I283" i="14"/>
  <c r="K283" i="14"/>
  <c r="O283" i="14"/>
  <c r="O282" i="14" s="1"/>
  <c r="Q283" i="14"/>
  <c r="V283" i="14"/>
  <c r="G290" i="14"/>
  <c r="M290" i="14" s="1"/>
  <c r="I290" i="14"/>
  <c r="I282" i="14" s="1"/>
  <c r="K290" i="14"/>
  <c r="O290" i="14"/>
  <c r="Q290" i="14"/>
  <c r="V290" i="14"/>
  <c r="G291" i="14"/>
  <c r="I291" i="14"/>
  <c r="K291" i="14"/>
  <c r="M291" i="14"/>
  <c r="O291" i="14"/>
  <c r="Q291" i="14"/>
  <c r="Q282" i="14" s="1"/>
  <c r="V291" i="14"/>
  <c r="G292" i="14"/>
  <c r="I292" i="14"/>
  <c r="K292" i="14"/>
  <c r="K282" i="14" s="1"/>
  <c r="M292" i="14"/>
  <c r="O292" i="14"/>
  <c r="Q292" i="14"/>
  <c r="V292" i="14"/>
  <c r="G302" i="14"/>
  <c r="I302" i="14"/>
  <c r="K302" i="14"/>
  <c r="M302" i="14"/>
  <c r="O302" i="14"/>
  <c r="Q302" i="14"/>
  <c r="V302" i="14"/>
  <c r="G312" i="14"/>
  <c r="M312" i="14" s="1"/>
  <c r="I312" i="14"/>
  <c r="K312" i="14"/>
  <c r="O312" i="14"/>
  <c r="Q312" i="14"/>
  <c r="V312" i="14"/>
  <c r="G313" i="14"/>
  <c r="M313" i="14" s="1"/>
  <c r="I313" i="14"/>
  <c r="K313" i="14"/>
  <c r="O313" i="14"/>
  <c r="Q313" i="14"/>
  <c r="V313" i="14"/>
  <c r="G315" i="14"/>
  <c r="I315" i="14"/>
  <c r="K315" i="14"/>
  <c r="M315" i="14"/>
  <c r="O315" i="14"/>
  <c r="Q315" i="14"/>
  <c r="V315" i="14"/>
  <c r="G317" i="14"/>
  <c r="I317" i="14"/>
  <c r="K317" i="14"/>
  <c r="M317" i="14"/>
  <c r="O317" i="14"/>
  <c r="Q317" i="14"/>
  <c r="V317" i="14"/>
  <c r="G320" i="14"/>
  <c r="M320" i="14" s="1"/>
  <c r="M319" i="14" s="1"/>
  <c r="I320" i="14"/>
  <c r="I319" i="14" s="1"/>
  <c r="K320" i="14"/>
  <c r="O320" i="14"/>
  <c r="Q320" i="14"/>
  <c r="V320" i="14"/>
  <c r="V319" i="14" s="1"/>
  <c r="G322" i="14"/>
  <c r="I322" i="14"/>
  <c r="K322" i="14"/>
  <c r="K319" i="14" s="1"/>
  <c r="M322" i="14"/>
  <c r="O322" i="14"/>
  <c r="Q322" i="14"/>
  <c r="V322" i="14"/>
  <c r="G324" i="14"/>
  <c r="I324" i="14"/>
  <c r="K324" i="14"/>
  <c r="M324" i="14"/>
  <c r="O324" i="14"/>
  <c r="O319" i="14" s="1"/>
  <c r="Q324" i="14"/>
  <c r="V324" i="14"/>
  <c r="G328" i="14"/>
  <c r="M328" i="14" s="1"/>
  <c r="I328" i="14"/>
  <c r="K328" i="14"/>
  <c r="O328" i="14"/>
  <c r="Q328" i="14"/>
  <c r="V328" i="14"/>
  <c r="G332" i="14"/>
  <c r="I332" i="14"/>
  <c r="K332" i="14"/>
  <c r="M332" i="14"/>
  <c r="O332" i="14"/>
  <c r="Q332" i="14"/>
  <c r="Q319" i="14" s="1"/>
  <c r="V332" i="14"/>
  <c r="G334" i="14"/>
  <c r="I334" i="14"/>
  <c r="K334" i="14"/>
  <c r="M334" i="14"/>
  <c r="O334" i="14"/>
  <c r="Q334" i="14"/>
  <c r="V334" i="14"/>
  <c r="G337" i="14"/>
  <c r="M337" i="14" s="1"/>
  <c r="M336" i="14" s="1"/>
  <c r="I337" i="14"/>
  <c r="K337" i="14"/>
  <c r="O337" i="14"/>
  <c r="Q337" i="14"/>
  <c r="Q336" i="14" s="1"/>
  <c r="V337" i="14"/>
  <c r="G339" i="14"/>
  <c r="M339" i="14" s="1"/>
  <c r="I339" i="14"/>
  <c r="I336" i="14" s="1"/>
  <c r="K339" i="14"/>
  <c r="K336" i="14" s="1"/>
  <c r="O339" i="14"/>
  <c r="Q339" i="14"/>
  <c r="V339" i="14"/>
  <c r="G351" i="14"/>
  <c r="I351" i="14"/>
  <c r="K351" i="14"/>
  <c r="M351" i="14"/>
  <c r="O351" i="14"/>
  <c r="Q351" i="14"/>
  <c r="V351" i="14"/>
  <c r="V336" i="14" s="1"/>
  <c r="G352" i="14"/>
  <c r="I352" i="14"/>
  <c r="K352" i="14"/>
  <c r="M352" i="14"/>
  <c r="O352" i="14"/>
  <c r="Q352" i="14"/>
  <c r="V352" i="14"/>
  <c r="G363" i="14"/>
  <c r="I363" i="14"/>
  <c r="K363" i="14"/>
  <c r="M363" i="14"/>
  <c r="O363" i="14"/>
  <c r="O336" i="14" s="1"/>
  <c r="Q363" i="14"/>
  <c r="V363" i="14"/>
  <c r="G372" i="14"/>
  <c r="M372" i="14" s="1"/>
  <c r="I372" i="14"/>
  <c r="K372" i="14"/>
  <c r="O372" i="14"/>
  <c r="Q372" i="14"/>
  <c r="V372" i="14"/>
  <c r="G374" i="14"/>
  <c r="I374" i="14"/>
  <c r="K374" i="14"/>
  <c r="M374" i="14"/>
  <c r="O374" i="14"/>
  <c r="Q374" i="14"/>
  <c r="V374" i="14"/>
  <c r="K375" i="14"/>
  <c r="V375" i="14"/>
  <c r="G376" i="14"/>
  <c r="M376" i="14" s="1"/>
  <c r="M375" i="14" s="1"/>
  <c r="I376" i="14"/>
  <c r="I375" i="14" s="1"/>
  <c r="K376" i="14"/>
  <c r="O376" i="14"/>
  <c r="O375" i="14" s="1"/>
  <c r="Q376" i="14"/>
  <c r="Q375" i="14" s="1"/>
  <c r="V376" i="14"/>
  <c r="V380" i="14"/>
  <c r="G381" i="14"/>
  <c r="I381" i="14"/>
  <c r="K381" i="14"/>
  <c r="K380" i="14" s="1"/>
  <c r="M381" i="14"/>
  <c r="O381" i="14"/>
  <c r="Q381" i="14"/>
  <c r="V381" i="14"/>
  <c r="G382" i="14"/>
  <c r="G380" i="14" s="1"/>
  <c r="I382" i="14"/>
  <c r="K382" i="14"/>
  <c r="O382" i="14"/>
  <c r="O380" i="14" s="1"/>
  <c r="Q382" i="14"/>
  <c r="V382" i="14"/>
  <c r="G383" i="14"/>
  <c r="M383" i="14" s="1"/>
  <c r="I383" i="14"/>
  <c r="K383" i="14"/>
  <c r="O383" i="14"/>
  <c r="Q383" i="14"/>
  <c r="Q380" i="14" s="1"/>
  <c r="V383" i="14"/>
  <c r="G384" i="14"/>
  <c r="M384" i="14" s="1"/>
  <c r="I384" i="14"/>
  <c r="I380" i="14" s="1"/>
  <c r="K384" i="14"/>
  <c r="O384" i="14"/>
  <c r="Q384" i="14"/>
  <c r="V384" i="14"/>
  <c r="AE386" i="14"/>
  <c r="AF386" i="14"/>
  <c r="G187" i="13"/>
  <c r="BA26" i="13"/>
  <c r="BA19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8" i="13"/>
  <c r="I18" i="13"/>
  <c r="K18" i="13"/>
  <c r="M18" i="13"/>
  <c r="O18" i="13"/>
  <c r="Q18" i="13"/>
  <c r="V18" i="13"/>
  <c r="G25" i="13"/>
  <c r="I25" i="13"/>
  <c r="K25" i="13"/>
  <c r="M25" i="13"/>
  <c r="O25" i="13"/>
  <c r="Q25" i="13"/>
  <c r="V25" i="13"/>
  <c r="G30" i="13"/>
  <c r="I30" i="13"/>
  <c r="K30" i="13"/>
  <c r="M30" i="13"/>
  <c r="O30" i="13"/>
  <c r="Q30" i="13"/>
  <c r="V30" i="13"/>
  <c r="G43" i="13"/>
  <c r="M43" i="13" s="1"/>
  <c r="I43" i="13"/>
  <c r="K43" i="13"/>
  <c r="O43" i="13"/>
  <c r="Q43" i="13"/>
  <c r="V43" i="13"/>
  <c r="G48" i="13"/>
  <c r="I48" i="13"/>
  <c r="K48" i="13"/>
  <c r="M48" i="13"/>
  <c r="O48" i="13"/>
  <c r="Q48" i="13"/>
  <c r="V48" i="13"/>
  <c r="G65" i="13"/>
  <c r="I65" i="13"/>
  <c r="K65" i="13"/>
  <c r="M65" i="13"/>
  <c r="O65" i="13"/>
  <c r="Q65" i="13"/>
  <c r="V65" i="13"/>
  <c r="G70" i="13"/>
  <c r="M70" i="13" s="1"/>
  <c r="I70" i="13"/>
  <c r="K70" i="13"/>
  <c r="O70" i="13"/>
  <c r="Q70" i="13"/>
  <c r="V70" i="13"/>
  <c r="G74" i="13"/>
  <c r="I74" i="13"/>
  <c r="K74" i="13"/>
  <c r="M74" i="13"/>
  <c r="O74" i="13"/>
  <c r="Q74" i="13"/>
  <c r="V74" i="13"/>
  <c r="G87" i="13"/>
  <c r="I87" i="13"/>
  <c r="K87" i="13"/>
  <c r="M87" i="13"/>
  <c r="O87" i="13"/>
  <c r="Q87" i="13"/>
  <c r="V87" i="13"/>
  <c r="G91" i="13"/>
  <c r="I91" i="13"/>
  <c r="K91" i="13"/>
  <c r="M91" i="13"/>
  <c r="O91" i="13"/>
  <c r="Q91" i="13"/>
  <c r="V91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101" i="13"/>
  <c r="I101" i="13"/>
  <c r="K101" i="13"/>
  <c r="M101" i="13"/>
  <c r="O101" i="13"/>
  <c r="Q101" i="13"/>
  <c r="V101" i="13"/>
  <c r="G103" i="13"/>
  <c r="I103" i="13"/>
  <c r="K103" i="13"/>
  <c r="M103" i="13"/>
  <c r="O103" i="13"/>
  <c r="Q103" i="13"/>
  <c r="V103" i="13"/>
  <c r="G104" i="13"/>
  <c r="I104" i="13"/>
  <c r="K104" i="13"/>
  <c r="M104" i="13"/>
  <c r="O104" i="13"/>
  <c r="Q104" i="13"/>
  <c r="V104" i="13"/>
  <c r="G116" i="13"/>
  <c r="I116" i="13"/>
  <c r="K116" i="13"/>
  <c r="M116" i="13"/>
  <c r="O116" i="13"/>
  <c r="Q116" i="13"/>
  <c r="V116" i="13"/>
  <c r="K126" i="13"/>
  <c r="V126" i="13"/>
  <c r="G127" i="13"/>
  <c r="M127" i="13" s="1"/>
  <c r="M126" i="13" s="1"/>
  <c r="I127" i="13"/>
  <c r="I126" i="13" s="1"/>
  <c r="K127" i="13"/>
  <c r="O127" i="13"/>
  <c r="O126" i="13" s="1"/>
  <c r="Q127" i="13"/>
  <c r="Q126" i="13" s="1"/>
  <c r="V127" i="13"/>
  <c r="G133" i="13"/>
  <c r="M133" i="13" s="1"/>
  <c r="I133" i="13"/>
  <c r="K133" i="13"/>
  <c r="O133" i="13"/>
  <c r="Q133" i="13"/>
  <c r="V133" i="13"/>
  <c r="G138" i="13"/>
  <c r="I138" i="13"/>
  <c r="K138" i="13"/>
  <c r="M138" i="13"/>
  <c r="O138" i="13"/>
  <c r="Q138" i="13"/>
  <c r="V138" i="13"/>
  <c r="G139" i="13"/>
  <c r="I139" i="13"/>
  <c r="K139" i="13"/>
  <c r="M139" i="13"/>
  <c r="O139" i="13"/>
  <c r="Q139" i="13"/>
  <c r="V139" i="13"/>
  <c r="G141" i="13"/>
  <c r="I141" i="13"/>
  <c r="K141" i="13"/>
  <c r="M141" i="13"/>
  <c r="O141" i="13"/>
  <c r="Q141" i="13"/>
  <c r="V141" i="13"/>
  <c r="G142" i="13"/>
  <c r="M142" i="13" s="1"/>
  <c r="I142" i="13"/>
  <c r="K142" i="13"/>
  <c r="O142" i="13"/>
  <c r="Q142" i="13"/>
  <c r="V142" i="13"/>
  <c r="G144" i="13"/>
  <c r="M144" i="13" s="1"/>
  <c r="I144" i="13"/>
  <c r="K144" i="13"/>
  <c r="O144" i="13"/>
  <c r="Q144" i="13"/>
  <c r="V144" i="13"/>
  <c r="G147" i="13"/>
  <c r="V147" i="13"/>
  <c r="G148" i="13"/>
  <c r="I148" i="13"/>
  <c r="I147" i="13" s="1"/>
  <c r="K148" i="13"/>
  <c r="M148" i="13"/>
  <c r="M147" i="13" s="1"/>
  <c r="O148" i="13"/>
  <c r="Q148" i="13"/>
  <c r="Q147" i="13" s="1"/>
  <c r="V148" i="13"/>
  <c r="G158" i="13"/>
  <c r="I158" i="13"/>
  <c r="K158" i="13"/>
  <c r="K147" i="13" s="1"/>
  <c r="M158" i="13"/>
  <c r="O158" i="13"/>
  <c r="O147" i="13" s="1"/>
  <c r="Q158" i="13"/>
  <c r="V158" i="13"/>
  <c r="I167" i="13"/>
  <c r="G168" i="13"/>
  <c r="G167" i="13" s="1"/>
  <c r="I168" i="13"/>
  <c r="K168" i="13"/>
  <c r="K167" i="13" s="1"/>
  <c r="O168" i="13"/>
  <c r="O167" i="13" s="1"/>
  <c r="Q168" i="13"/>
  <c r="Q167" i="13" s="1"/>
  <c r="V168" i="13"/>
  <c r="V167" i="13" s="1"/>
  <c r="G170" i="13"/>
  <c r="M170" i="13" s="1"/>
  <c r="I170" i="13"/>
  <c r="K170" i="13"/>
  <c r="O170" i="13"/>
  <c r="Q170" i="13"/>
  <c r="V170" i="13"/>
  <c r="G172" i="13"/>
  <c r="O172" i="13"/>
  <c r="G173" i="13"/>
  <c r="I173" i="13"/>
  <c r="K173" i="13"/>
  <c r="K172" i="13" s="1"/>
  <c r="M173" i="13"/>
  <c r="O173" i="13"/>
  <c r="Q173" i="13"/>
  <c r="Q172" i="13" s="1"/>
  <c r="V173" i="13"/>
  <c r="G174" i="13"/>
  <c r="I174" i="13"/>
  <c r="I172" i="13" s="1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V172" i="13" s="1"/>
  <c r="I177" i="13"/>
  <c r="G178" i="13"/>
  <c r="M178" i="13" s="1"/>
  <c r="I178" i="13"/>
  <c r="K178" i="13"/>
  <c r="O178" i="13"/>
  <c r="O177" i="13" s="1"/>
  <c r="Q178" i="13"/>
  <c r="Q177" i="13" s="1"/>
  <c r="V178" i="13"/>
  <c r="V177" i="13" s="1"/>
  <c r="G180" i="13"/>
  <c r="I180" i="13"/>
  <c r="K180" i="13"/>
  <c r="K177" i="13" s="1"/>
  <c r="M180" i="13"/>
  <c r="O180" i="13"/>
  <c r="Q180" i="13"/>
  <c r="V180" i="13"/>
  <c r="G181" i="13"/>
  <c r="I181" i="13"/>
  <c r="K181" i="13"/>
  <c r="M181" i="13"/>
  <c r="O181" i="13"/>
  <c r="Q181" i="13"/>
  <c r="V181" i="13"/>
  <c r="G182" i="13"/>
  <c r="I182" i="13"/>
  <c r="K182" i="13"/>
  <c r="M182" i="13"/>
  <c r="O182" i="13"/>
  <c r="Q182" i="13"/>
  <c r="V182" i="13"/>
  <c r="G183" i="13"/>
  <c r="M183" i="13" s="1"/>
  <c r="I183" i="13"/>
  <c r="K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M185" i="13" s="1"/>
  <c r="I185" i="13"/>
  <c r="K185" i="13"/>
  <c r="O185" i="13"/>
  <c r="Q185" i="13"/>
  <c r="V185" i="13"/>
  <c r="AE187" i="13"/>
  <c r="G18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G13" i="12"/>
  <c r="M13" i="12" s="1"/>
  <c r="M12" i="12" s="1"/>
  <c r="I13" i="12"/>
  <c r="I12" i="12" s="1"/>
  <c r="K13" i="12"/>
  <c r="O13" i="12"/>
  <c r="Q13" i="12"/>
  <c r="Q12" i="12" s="1"/>
  <c r="V13" i="12"/>
  <c r="G14" i="12"/>
  <c r="I14" i="12"/>
  <c r="K14" i="12"/>
  <c r="K12" i="12" s="1"/>
  <c r="M14" i="12"/>
  <c r="O14" i="12"/>
  <c r="O12" i="12" s="1"/>
  <c r="Q14" i="12"/>
  <c r="V14" i="12"/>
  <c r="V12" i="12" s="1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AE18" i="12"/>
  <c r="AF18" i="12"/>
  <c r="I20" i="1"/>
  <c r="I19" i="1"/>
  <c r="I18" i="1"/>
  <c r="I17" i="1"/>
  <c r="I16" i="1"/>
  <c r="I81" i="1"/>
  <c r="J80" i="1" s="1"/>
  <c r="F46" i="1"/>
  <c r="G46" i="1"/>
  <c r="G25" i="1" s="1"/>
  <c r="A25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H46" i="1" s="1"/>
  <c r="J28" i="1"/>
  <c r="J26" i="1"/>
  <c r="G38" i="1"/>
  <c r="F38" i="1"/>
  <c r="J23" i="1"/>
  <c r="J24" i="1"/>
  <c r="J25" i="1"/>
  <c r="J27" i="1"/>
  <c r="E24" i="1"/>
  <c r="E26" i="1"/>
  <c r="J77" i="1" l="1"/>
  <c r="J70" i="1"/>
  <c r="J63" i="1"/>
  <c r="J64" i="1"/>
  <c r="J78" i="1"/>
  <c r="J65" i="1"/>
  <c r="J71" i="1"/>
  <c r="J66" i="1"/>
  <c r="J67" i="1"/>
  <c r="J74" i="1"/>
  <c r="J68" i="1"/>
  <c r="J75" i="1"/>
  <c r="J60" i="1"/>
  <c r="J61" i="1"/>
  <c r="J69" i="1"/>
  <c r="J76" i="1"/>
  <c r="J62" i="1"/>
  <c r="J72" i="1"/>
  <c r="J59" i="1"/>
  <c r="J73" i="1"/>
  <c r="J79" i="1"/>
  <c r="G26" i="1"/>
  <c r="A26" i="1"/>
  <c r="G28" i="1"/>
  <c r="G23" i="1"/>
  <c r="M282" i="14"/>
  <c r="M203" i="14"/>
  <c r="M161" i="14"/>
  <c r="M8" i="14"/>
  <c r="G203" i="14"/>
  <c r="M382" i="14"/>
  <c r="M380" i="14" s="1"/>
  <c r="G282" i="14"/>
  <c r="M101" i="14"/>
  <c r="M80" i="14" s="1"/>
  <c r="G336" i="14"/>
  <c r="G181" i="14"/>
  <c r="G319" i="14"/>
  <c r="M58" i="14"/>
  <c r="M52" i="14" s="1"/>
  <c r="G375" i="14"/>
  <c r="M172" i="13"/>
  <c r="M8" i="13"/>
  <c r="M177" i="13"/>
  <c r="M168" i="13"/>
  <c r="M167" i="13" s="1"/>
  <c r="G177" i="13"/>
  <c r="G126" i="13"/>
  <c r="AF187" i="13"/>
  <c r="G8" i="13"/>
  <c r="M8" i="12"/>
  <c r="I21" i="1"/>
  <c r="I39" i="1"/>
  <c r="I46" i="1" s="1"/>
  <c r="J81" i="1" l="1"/>
  <c r="A23" i="1"/>
  <c r="J41" i="1"/>
  <c r="J45" i="1"/>
  <c r="J39" i="1"/>
  <c r="J46" i="1" s="1"/>
  <c r="J43" i="1"/>
  <c r="J40" i="1"/>
  <c r="J44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</author>
  </authors>
  <commentList>
    <comment ref="S6" authorId="0" shapeId="0" xr:uid="{B8CC71CC-9ECC-4764-A534-3AA07B3FAB2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50400A-ADBD-473B-8458-6CBB92BCFF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</author>
  </authors>
  <commentList>
    <comment ref="S6" authorId="0" shapeId="0" xr:uid="{FF3A3A29-D25F-4854-A313-CFF8EE6B522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DB31DA-6896-4749-91BB-20DC77D6BF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</author>
  </authors>
  <commentList>
    <comment ref="S6" authorId="0" shapeId="0" xr:uid="{1D445576-59E7-45C8-9660-08F4386B09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C7D7A9-BEC3-4CC3-A1BA-B64E9A58A3D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<sst xmlns="http://schemas.openxmlformats.org/spreadsheetml/2006/main" count="2328" uniqueCount="723">
  <si>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</si>
  <si>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</si>
  <si>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</si>
  <si>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</si>
  <si>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</si>
  <si>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</si>
  <si>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</si>
  <si>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</si>
  <si>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</si>
  <si>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</si>
  <si>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</si>
  <si>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</si>
  <si>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</si>
  <si>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</si>
  <si>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</si>
  <si>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</si>
  <si>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</si>
  <si>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</si>
  <si>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</si>
  <si>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</si>
  <si>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</si>
  <si>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</si>
  <si>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</si>
  <si>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</si>
  <si>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</si>
  <si>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</si>
  <si>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</si>
  <si>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</si>
  <si>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</si>
  <si>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</si>
  <si>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</si>
  <si>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</si>
  <si>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</si>
  <si>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</si>
  <si>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</si>
  <si>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</si>
  <si>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</si>
  <si>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</si>
  <si>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</si>
  <si>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</si>
  <si>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</si>
  <si>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</si>
  <si>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</si>
  <si>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2023-08-14-BD</t>
  </si>
  <si>
    <t>Bílý dům, Sál Břetislava Bakaly</t>
  </si>
  <si>
    <t>Stavba</t>
  </si>
  <si>
    <t>Ostatní a vedlejší náklady</t>
  </si>
  <si>
    <t>VRN</t>
  </si>
  <si>
    <t>Vedlejší rozpočtové náklady</t>
  </si>
  <si>
    <t>Stavební objekt</t>
  </si>
  <si>
    <t>01</t>
  </si>
  <si>
    <t>Stavební úpravy divadelního zázemí</t>
  </si>
  <si>
    <t>Bourací práce</t>
  </si>
  <si>
    <t>02</t>
  </si>
  <si>
    <t>Stavební práce</t>
  </si>
  <si>
    <t>Celkem za stavbu</t>
  </si>
  <si>
    <t>CZK</t>
  </si>
  <si>
    <t>#POPS</t>
  </si>
  <si>
    <t>Popis stavby: 2023-08-14-BD - Bílý dům, Sál Břetislava Bakaly</t>
  </si>
  <si>
    <t>#POPO</t>
  </si>
  <si>
    <t>Popis objektu: 01 - Stavební úpravy divadelního zázemí</t>
  </si>
  <si>
    <t>#POPR</t>
  </si>
  <si>
    <t>Popis rozpočtu: 01 - Bourací práce</t>
  </si>
  <si>
    <t>Popis rozpočtu: 02 - Stavební práce</t>
  </si>
  <si>
    <t>Popis objektu: VRN - Vedlejší rozpočtové náklady</t>
  </si>
  <si>
    <t>Popis rozpočtu: VRN - Vedlejší rozpočtové náklady</t>
  </si>
  <si>
    <t>Rekapitulace dílů</t>
  </si>
  <si>
    <t>Typ dílu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</si>
  <si>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</si>
  <si>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</si>
  <si>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</si>
  <si>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</si>
  <si>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</si>
  <si>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</si>
  <si>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</si>
  <si>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</si>
  <si>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</si>
  <si>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</si>
  <si>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</si>
  <si>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</si>
  <si>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</si>
  <si>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</si>
  <si>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</si>
  <si>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</si>
  <si>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</si>
  <si>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</si>
  <si>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</si>
  <si>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</si>
  <si>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</si>
  <si>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</si>
  <si>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</si>
  <si>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</si>
  <si>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</si>
  <si>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</si>
  <si>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</si>
  <si>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</si>
  <si>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</si>
  <si>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</si>
  <si>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</si>
  <si>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</si>
  <si>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</si>
  <si>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</si>
  <si>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M33</t>
  </si>
  <si>
    <t>Montáže dopravních zařízení a vah-výtahy</t>
  </si>
  <si>
    <t>M99</t>
  </si>
  <si>
    <t>Poznámky (neoceňovat!)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</si>
  <si>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</si>
  <si>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</si>
  <si>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</si>
  <si>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</si>
  <si>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</si>
  <si>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</si>
  <si>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</si>
  <si>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</si>
  <si>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</si>
  <si>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</si>
  <si>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</si>
  <si>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</si>
  <si>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</si>
  <si>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</si>
  <si>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</si>
  <si>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</si>
  <si>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</si>
  <si>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</si>
  <si>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</si>
  <si>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</si>
  <si>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</si>
  <si>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</si>
  <si>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</si>
  <si>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</si>
  <si>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</si>
  <si>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</si>
  <si>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</si>
  <si>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</si>
  <si>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</si>
  <si>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</si>
  <si>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</si>
  <si>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</si>
  <si>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</si>
  <si>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</si>
  <si>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</si>
  <si>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</si>
  <si>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</si>
  <si>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</si>
  <si>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II</t>
  </si>
  <si>
    <t>Indiv</t>
  </si>
  <si>
    <t>Běžná</t>
  </si>
  <si>
    <t>POL99_0</t>
  </si>
  <si>
    <t>005122 R</t>
  </si>
  <si>
    <t>Provozní vlivy</t>
  </si>
  <si>
    <t>POL99_8</t>
  </si>
  <si>
    <t>005241010R</t>
  </si>
  <si>
    <t xml:space="preserve">Dokumentace skutečného provedení </t>
  </si>
  <si>
    <t>004111010R</t>
  </si>
  <si>
    <t xml:space="preserve">Průzkumné práce </t>
  </si>
  <si>
    <t>005211010R</t>
  </si>
  <si>
    <t>Předání a převzetí staveniště</t>
  </si>
  <si>
    <t>005211080R</t>
  </si>
  <si>
    <t xml:space="preserve">Bezpečnostní a hygienická opatření na staveništi </t>
  </si>
  <si>
    <t>004111020R1</t>
  </si>
  <si>
    <t>Vypracování projektové dokumentace, technologický postup bouracích prací</t>
  </si>
  <si>
    <t>Vlastní</t>
  </si>
  <si>
    <t>SUM</t>
  </si>
  <si>
    <t>END</t>
  </si>
  <si>
    <t>Položkový soupis prací a dodávek</t>
  </si>
  <si>
    <t>289902121R00</t>
  </si>
  <si>
    <t>Otlučení omítek nebo odsekání vrstev betonu odsekání betonu, stěny, tloušťka vrstvy od 0 do 80 mm</t>
  </si>
  <si>
    <t>m2</t>
  </si>
  <si>
    <t>800-2</t>
  </si>
  <si>
    <t>Práce</t>
  </si>
  <si>
    <t>POL1_</t>
  </si>
  <si>
    <t xml:space="preserve">sloupy, dle bodu "B15", předpoklad opravy v objemu 10% : </t>
  </si>
  <si>
    <t>VV</t>
  </si>
  <si>
    <t>v m.č. 119 : 0,1*(3,27*(0,35+0,5+0,35))</t>
  </si>
  <si>
    <t>v m.č. 120B : 0,1*(3,27*(0,35+0,35))</t>
  </si>
  <si>
    <t>v m.č. 132 : 0,1*(3,27*0,5)</t>
  </si>
  <si>
    <t>v m.č. 120A : 0,1*(3,27*0,5)</t>
  </si>
  <si>
    <t>mezi sálem a předsálím : 0,1*(3,27*(0,5*4))</t>
  </si>
  <si>
    <t xml:space="preserve">průvlak, dle bodu "B15", předpoklad opravy v objemu 10% : </t>
  </si>
  <si>
    <t>mezi sálem a předsálím : 0,1*((0,3+0,5+0,3)*(4,71+5,4))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</si>
  <si>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</si>
  <si>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</si>
  <si>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</si>
  <si>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</si>
  <si>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SPI</t>
  </si>
  <si>
    <t xml:space="preserve">dle bodu "B6" : </t>
  </si>
  <si>
    <t>mezi m.č. 120A a 124B : 2,1*3,27</t>
  </si>
  <si>
    <t>mezi m.č. 120A a 119 : 1,975*3,27-(0,8*2,0)</t>
  </si>
  <si>
    <t>mezi m.č. 120A a132+136 : (3,27*2,975)+((3,27*0,9)-(0,6*2,0))</t>
  </si>
  <si>
    <t>mezi předsálím s sálem (po demontáži obložení) : 3,27*(4,76*2+3,875*2+0,2)</t>
  </si>
  <si>
    <t>962032231R00</t>
  </si>
  <si>
    <t>Bourání zdiva nadzákladového z cihel pálených nebo vápenopískových, na maltu vápenou nebo vápenocementovou</t>
  </si>
  <si>
    <t>m3</t>
  </si>
  <si>
    <t>nebo vybourání otvorů průřezové plochy přes 4 m2 ve zdivu nadzákladovém, včetně pomocného lešení o výšce podlahy do 1900 mm a pro zatížení do 1,5 kPa  (150 kg/m2)</t>
  </si>
  <si>
    <t xml:space="preserve">dle bodu "B10" : </t>
  </si>
  <si>
    <t>odbourání zdiva výtahové šachty : 0,3*3,27*(1,5+1,8+1,5)-2*(0,3*(1,2*2,1))</t>
  </si>
  <si>
    <t>odbourání zdiva pod výtahovou šachtou pro možnost osazení trap.plechu : 0,3*0,25*(1,5*2+1,8*2)</t>
  </si>
  <si>
    <t>965042141R00</t>
  </si>
  <si>
    <t>Bourání podkladů pod dlažby nebo litých celistvých dlažeb a mazanin  betonových nebo z litého asfaltu, tloušťky do 100 mm, plochy přes 4 m2</t>
  </si>
  <si>
    <t xml:space="preserve">lokální vybourání podkladní mazaniny/potěru po odstranění nášlapných vrstev (předpoklad: tl.5cm a 30% plochy) : </t>
  </si>
  <si>
    <t xml:space="preserve">dle bodu "B16" : </t>
  </si>
  <si>
    <t>m.č. 124B : 0,05*(2,25*0,3)</t>
  </si>
  <si>
    <t>m.č. 132-136 : 0,05*(1,48+1,39+3,01+2,25+2,91)*0,3</t>
  </si>
  <si>
    <t xml:space="preserve">dle bodu "B17"+"B19" : </t>
  </si>
  <si>
    <t>m.č. 120A : 0,05*21,85*0,3</t>
  </si>
  <si>
    <t xml:space="preserve">dle bodu "B18" : </t>
  </si>
  <si>
    <t>m.č. 119 : 0,05*6,51*0,3</t>
  </si>
  <si>
    <t xml:space="preserve">dle bodu "B19" : </t>
  </si>
  <si>
    <t>m.č. 120B : 0,05*2,34*0,3</t>
  </si>
  <si>
    <t>m.č. 121 : 0,05*2,58*0,3</t>
  </si>
  <si>
    <t>m.č. 122 : 0,05*2,58*0,3</t>
  </si>
  <si>
    <t>965081713RT1</t>
  </si>
  <si>
    <t>Bourání podlah z keramických dlaždic, tloušťky do 10 mm, plochy přes 1 m2</t>
  </si>
  <si>
    <t>bez podkladního lože, s jakoukoliv výplní spár</t>
  </si>
  <si>
    <t>m.č. 124B : 2,25</t>
  </si>
  <si>
    <t>m.č. 132-136 : 1,48+1,39+3,01+2,25+2,91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</si>
  <si>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</si>
  <si>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</si>
  <si>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</si>
  <si>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</si>
  <si>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 xml:space="preserve">dle bodu "B4" : </t>
  </si>
  <si>
    <t>z m.č. 120A do 120B : 1</t>
  </si>
  <si>
    <t>z m.č. 120A do 121 : 1</t>
  </si>
  <si>
    <t>z m.č. 120A do 122 : 1</t>
  </si>
  <si>
    <t>z m.č. 120A do 119 : 1</t>
  </si>
  <si>
    <t>z m.č. 119 do 131 : 1</t>
  </si>
  <si>
    <t>z m.č. 131 do 135 : 1</t>
  </si>
  <si>
    <t>z m.č. 135 do 134 : 1</t>
  </si>
  <si>
    <t>z m.č. 134 do 133 : 1</t>
  </si>
  <si>
    <t>z m.č. 135 do 136 : 1</t>
  </si>
  <si>
    <t>z m.č. 136 do 132 : 1</t>
  </si>
  <si>
    <t>z m.č. 124C do 124B : 1</t>
  </si>
  <si>
    <t>z m.č. 129A do 120A : 1</t>
  </si>
  <si>
    <t>z m.č. 129A do 131 : 1</t>
  </si>
  <si>
    <t>ven z m.č. 120A : 1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</si>
  <si>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</si>
  <si>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</si>
  <si>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</si>
  <si>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z m.č. 131 do 135 : 0,9*2,0</t>
  </si>
  <si>
    <t>z m.č. 129A do 120A : 0,9*2,0</t>
  </si>
  <si>
    <t>968062456R00</t>
  </si>
  <si>
    <t>Vybourání dřevěných rámů dveřních zárubní, plochy přes 2 m2</t>
  </si>
  <si>
    <t>z m.č. 129A do 131 : 1,0*2,1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</si>
  <si>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</si>
  <si>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</si>
  <si>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z m.č. 120A do 120B : 0,7*2,0</t>
  </si>
  <si>
    <t>z m.č. 120A do 121 : 0,7*2,0</t>
  </si>
  <si>
    <t>z m.č. 120A do 122 : 0,7*2,0</t>
  </si>
  <si>
    <t>z m.č. 120A do 119 : 0,8*2,0</t>
  </si>
  <si>
    <t>z m.č. 119 do 131 : 0,8*2,0</t>
  </si>
  <si>
    <t>z m.č. 135 do 134 : 0,7*2,0</t>
  </si>
  <si>
    <t>z m.č. 134 do 133 : 0,6*2,0</t>
  </si>
  <si>
    <t>z m.č. 135 do 136 : 0,7*2,0</t>
  </si>
  <si>
    <t>z m.č. 136 do 132 : 0,6*2,0</t>
  </si>
  <si>
    <t>z m.č. 124C do 124B : 0,6*2,0</t>
  </si>
  <si>
    <t>ven z m.č. 120A : 0,9*2,0</t>
  </si>
  <si>
    <t>971033431R00</t>
  </si>
  <si>
    <t>Vybourání otvorů ve zdivu cihelném z jakýchkoliv cihel pálených  na jakoukoliv maltu vápenou nebo vápenocementovou, plochy do 0,25 m2, tloušťky do 150 mm</t>
  </si>
  <si>
    <t>základovém nebo nadzákladovém,</t>
  </si>
  <si>
    <t xml:space="preserve">dle bodu "B11" : </t>
  </si>
  <si>
    <t>zvětšení otvoru mezi m.č. 133 a 134 (po osazení překladu) : 1</t>
  </si>
  <si>
    <t>971033621R00</t>
  </si>
  <si>
    <t>Vybourání otvorů ve zdivu cihelném z jakýchkoliv cihel pálených  na jakoukoliv maltu vápenou nebo vápenocementovou, plochy do 4 m2, tloušťky do 100 mm</t>
  </si>
  <si>
    <t>mezi m.č. 132 a 133 : 0,7*2,1</t>
  </si>
  <si>
    <t>973031324R00</t>
  </si>
  <si>
    <t>Vysekání v cihelném zdivu výklenků a kapes kapes na jakoukoliv maltu vápennou nebo vápenocementovou, plochy do 0,1 m2, hloubky do 150 mm</t>
  </si>
  <si>
    <t>pro nosníky UPE 200, dle bodu "N20" : 4</t>
  </si>
  <si>
    <t>974031255R00</t>
  </si>
  <si>
    <t>Vysekání rýh v jakémkoliv zdivu cihelném v prostoru přilehlém ke stropní konstrukci  do hloubky 100 mm, šířky do 200 mm</t>
  </si>
  <si>
    <t>m</t>
  </si>
  <si>
    <t xml:space="preserve">dle bodu "B12" : </t>
  </si>
  <si>
    <t>pro osazení překladu mezi m.č. 133 a 134 : 1,3</t>
  </si>
  <si>
    <t>pro osazení překladu mezi m.č. 132 a 133 : 1,3</t>
  </si>
  <si>
    <t>975043121R00</t>
  </si>
  <si>
    <t>Jednořadové podchycení stropů pro osazení nosníků pro osazení nosníků do výšky podchycení 3,5 m  při zatížení hmotnosti přes 750 do 1000 kg/m</t>
  </si>
  <si>
    <t>při osazování překladu "N3" : 2,0</t>
  </si>
  <si>
    <t>975048121R00</t>
  </si>
  <si>
    <t>Jednořadové podchycení stropů pro osazení nosníků příplatek k ceně za dřevení za každý další 1 m výšky podchycení přes 3,5 m  při zatížení hmotnosti přes 750 do 1000 kg/m</t>
  </si>
  <si>
    <t>978013141R00</t>
  </si>
  <si>
    <t>Otlučení omítek vápenných nebo vápenocementových vnitřních s vyškrabáním spár, s očištěním zdiva stěn, v rozsahu do 30 %</t>
  </si>
  <si>
    <t xml:space="preserve">dle bodu "B13"; otlučení pouze z nebouraného zdiva : </t>
  </si>
  <si>
    <t>m.č. 124B : 3,27*(0,9+0,9+0,4)</t>
  </si>
  <si>
    <t>m.č. 120A : 3,27*(1,225+(0,35+2,175+0,6)+(0,9+0,375+0,35+1,05+0,4+0,3)+0,55+1,825)-2*(0,9*2,0)</t>
  </si>
  <si>
    <t>m.č. 120B : 3,27*(1,75+0,825)</t>
  </si>
  <si>
    <t>m.č. 121 : 3,27*2,6</t>
  </si>
  <si>
    <t>m.č. 131 : 3,27*(1,08+5,3+2,39)-(1,0*2,0)</t>
  </si>
  <si>
    <t>m.č. 132 : 3,27*(0,9+1,55)-(0,7*2,0)</t>
  </si>
  <si>
    <t>m.č. 133 : 3,27*(0,9*2+1,55*2)-(0,6*2,0)-(0,7*2,0)</t>
  </si>
  <si>
    <t>m.č. 134 : 3,27*(2,935+1,885+1,15+0,75)-(0,6*2,0)-(0,7*2,0)</t>
  </si>
  <si>
    <t>m.č. 135 : 3,27*(1,575+1,08+0,1+0,45+1,125+1,885)-2*(0,7*2,0)-(0,9*2,0)</t>
  </si>
  <si>
    <t>m.č. 136 : 3,27*(1,9+0,3+1,575+1,0)-(0,7*2,0)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</si>
  <si>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</si>
  <si>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</si>
  <si>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</si>
  <si>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dle bodu "B1" : </t>
  </si>
  <si>
    <t>m.č. 120B : 2,0*(2,1*2+1,175*2)-(0,7*2,0)</t>
  </si>
  <si>
    <t>m.č. 124B : 2,25*(0,9*2+2,5*2)-(0,6*2,0)</t>
  </si>
  <si>
    <t>m.č. 132 : 2,0*(0,9*2+1,55*2)-(0,6*2,0)</t>
  </si>
  <si>
    <t>m.č. 133 : 2,0*(0,9*2+1,55*2)-(0,6*2,0)</t>
  </si>
  <si>
    <t>m.č. 134 : 2,0*(1,885+1,9+2,935)-(0,7*2,0)-(0,6*2,0)</t>
  </si>
  <si>
    <t>m.č. 135 : 2,0*(1,885+1,575+1,575+0,4)-2*(0,7*2,0)</t>
  </si>
  <si>
    <t>m.č. 136 : 2,0*(1,9*2+1,575*2)-(0,7*2,0)-(0,6*2,0)</t>
  </si>
  <si>
    <t>766111820R00</t>
  </si>
  <si>
    <t>Demontáž dřevěných stěn plných</t>
  </si>
  <si>
    <t>800-766</t>
  </si>
  <si>
    <t>včetně demontáže lišt a vysklení,</t>
  </si>
  <si>
    <t xml:space="preserve">dle bodu "B2" : </t>
  </si>
  <si>
    <t>okolo m.č. 120B,121,122 : 3,27*(4,025+2,6+(2,225*2))-2*(0,7*2,0)</t>
  </si>
  <si>
    <t>okolo m.č. 119 : 3,27*(1,35+1,4+0,925)-(0,8*2,0)</t>
  </si>
  <si>
    <t>u m.č. 129A : 3,27*1,575-(1,0*2,1)</t>
  </si>
  <si>
    <t>766411812R00</t>
  </si>
  <si>
    <t>Demontáž obložení stěn panely velikosti přes 1,5 m2</t>
  </si>
  <si>
    <t xml:space="preserve">dle bodu "B3" : </t>
  </si>
  <si>
    <t>v m.č. 119 : 3,27*0,95</t>
  </si>
  <si>
    <t>okolo m.č. 135+136 : 3,27*(2,09+0,25+0,25)</t>
  </si>
  <si>
    <t>mezi předsálím a sálem : 3,27*(9,185+9,235+0,5)</t>
  </si>
  <si>
    <t>766411822R00</t>
  </si>
  <si>
    <t>Demontáž obložení stěn podkladových roštů</t>
  </si>
  <si>
    <t>766421812R00</t>
  </si>
  <si>
    <t>Demontáž obložení podhledů panely velikosti přes 1,5 m2</t>
  </si>
  <si>
    <t>u m.č. 129A : 0,8*1,425</t>
  </si>
  <si>
    <t>766421822R00</t>
  </si>
  <si>
    <t>Demontáž obložení podhledů podkladových roštů</t>
  </si>
  <si>
    <t>766662811R00</t>
  </si>
  <si>
    <t>Demontáž dveřních křídel prahů dveří  jednokřídlových</t>
  </si>
  <si>
    <t>dle bodu "B4" : 4</t>
  </si>
  <si>
    <t>766825821R00</t>
  </si>
  <si>
    <t>Demontáž nábytku vestavěného skříní dvoukřídlových</t>
  </si>
  <si>
    <t xml:space="preserve">dle bodu "B14" : </t>
  </si>
  <si>
    <t>v m.č. 119 : 1</t>
  </si>
  <si>
    <t>776401800R00</t>
  </si>
  <si>
    <t>Demontáž soklíků nebo lišt pryžových nebo PVC odstranění a uložení na hromady</t>
  </si>
  <si>
    <t>800-775</t>
  </si>
  <si>
    <t xml:space="preserve">zjednodušený výpočet (délka obvodu = 90% plochy místnosti) : </t>
  </si>
  <si>
    <t>m.č. 120A : 21,85*0,9</t>
  </si>
  <si>
    <t>m.č. 119 : 6,51*0,9</t>
  </si>
  <si>
    <t>m.č. 120B : 2,34*0,9</t>
  </si>
  <si>
    <t>m.č. 121 : 2,58*0,9</t>
  </si>
  <si>
    <t>m.č. 122 : 2,58*0,9</t>
  </si>
  <si>
    <t>776511820R00</t>
  </si>
  <si>
    <t>Odstranění povlakových podlah z nášlapné plochy lepených, s podložkou, z ploch přes 20 m2</t>
  </si>
  <si>
    <t>m.č. 120A : 21,85</t>
  </si>
  <si>
    <t>m.č. 119 : 6,51</t>
  </si>
  <si>
    <t>m.č. 120B : 2,34</t>
  </si>
  <si>
    <t>m.č. 121 : 2,58</t>
  </si>
  <si>
    <t>m.č. 122 : 2,58</t>
  </si>
  <si>
    <t>M33-01</t>
  </si>
  <si>
    <t>Demontáž výtahu vč.technologie, přemístění a likvidace</t>
  </si>
  <si>
    <t>sada</t>
  </si>
  <si>
    <t>dle bodu "B9" : 1</t>
  </si>
  <si>
    <t>M33-02</t>
  </si>
  <si>
    <t>Demontáž výtahových dveří, vč. přemístění a likvidace</t>
  </si>
  <si>
    <t>soubor</t>
  </si>
  <si>
    <t>dle bodu "B8" : 2</t>
  </si>
  <si>
    <t>Pozn.01</t>
  </si>
  <si>
    <t>Text "m.č." v jednotlivých výměrách nebo položkách znamená "místnost číslo"</t>
  </si>
  <si>
    <t>Pozn.02</t>
  </si>
  <si>
    <t>Pokud u některé položky ve výkazu výměr není uvedeno číslo z poznámek (B1-B19, N1-N20) neznamená to,, že se s danou položkou v projektu nepočítá</t>
  </si>
  <si>
    <t>Pozn.03</t>
  </si>
  <si>
    <t>Demontáže ZTI (B7), ÚT (B5) a VZT jsou řešeny v rozpočtu profese ZTI, ÚT nebo VZT</t>
  </si>
  <si>
    <t>Pozn.04</t>
  </si>
  <si>
    <t>Číslování místností v rozpočtu "Bourací práce" je dle výkresu D.1.1.03 Bourací práce</t>
  </si>
  <si>
    <t>979990107R00</t>
  </si>
  <si>
    <t>Poplatek za skládku za uložení, směs betonu, cihel a dřeva,  , skupina 17 09 04 z Katalogu odpadů</t>
  </si>
  <si>
    <t>t</t>
  </si>
  <si>
    <t>46,52607-0,03844</t>
  </si>
  <si>
    <t>979990181R00</t>
  </si>
  <si>
    <t>Poplatek za skládku za uložení, PVC podlahová krytina,  , skupina 20 03 07 z Katalogu odpadů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</si>
  <si>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</si>
  <si>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</si>
  <si>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</si>
  <si>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</si>
  <si>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</si>
  <si>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</si>
  <si>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</si>
  <si>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</si>
  <si>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</si>
  <si>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</si>
  <si>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317121047RT1</t>
  </si>
  <si>
    <t>Překlady pórobetonové nenosné délky 1240 mm, šířky 75 mm, výšky 249 mm</t>
  </si>
  <si>
    <t>801-1</t>
  </si>
  <si>
    <t>dle bodu "N3", ozn. P/2 : 1</t>
  </si>
  <si>
    <t>dle bodu "N14", ozn. P/2 : 2</t>
  </si>
  <si>
    <t>317121047RT4</t>
  </si>
  <si>
    <t>Překlady pórobetonové nenosné délky 1240 mm, šířky 150 mm, výšky 249 mm</t>
  </si>
  <si>
    <t>dle bodu "N14", ozn. P/1 : 5</t>
  </si>
  <si>
    <t>340271610R00</t>
  </si>
  <si>
    <t>Zazdívka otvorů příček z pórobetonových tvárnic plochy od 1 m2  do 4 m2, tloušťka zdiva 100 mm</t>
  </si>
  <si>
    <t>801-4</t>
  </si>
  <si>
    <t>včetně pomocného pracovního lešení</t>
  </si>
  <si>
    <t xml:space="preserve">dle bodu "N5" : </t>
  </si>
  <si>
    <t>mezi m.č. 124A a 154 : 0,1*(0,7*2,1)</t>
  </si>
  <si>
    <t>340271615R00</t>
  </si>
  <si>
    <t>Zazdívka otvorů příček z pórobetonových tvárnic plochy od 1 m2  do 4 m2, tloušťka zdiva 150 mm</t>
  </si>
  <si>
    <t>ven z m.č. 150 : 0,15*(1,0*2,1)</t>
  </si>
  <si>
    <t>mezi m.č. 158 a 159A : 0,15*(1,2*2,1)</t>
  </si>
  <si>
    <t>mezi m.č. 157 a 158 : 0,15*(0,8*2,1)</t>
  </si>
  <si>
    <t>mezi m.č. 155 a 159B : 0,15*(1,1*2,1)</t>
  </si>
  <si>
    <t>342254611R00</t>
  </si>
  <si>
    <t>Příčky z cihel a tvárnic nepálených příčky z příčkovek pórobetonových tloušťky 100 mm</t>
  </si>
  <si>
    <t>včetně pomocného lešení</t>
  </si>
  <si>
    <t xml:space="preserve">dle bodu N1" : </t>
  </si>
  <si>
    <t>v m.č. 154 : 0,35*3,27</t>
  </si>
  <si>
    <t>342254811R00</t>
  </si>
  <si>
    <t>Příčky z cihel a tvárnic nepálených příčky z příčkovek pórobetonových tloušťky 150 mm</t>
  </si>
  <si>
    <t xml:space="preserve">dle bodu "N1" : </t>
  </si>
  <si>
    <t>mezi m.č. 150 a 155+159A : 3,27*(2,425+3,475+3,8)-2*(0,8*2,0)</t>
  </si>
  <si>
    <t>okolo m.č. 151-154 : 3,27*(2,325+(1,05+0,15+0,65)+1,05+3,225)-(0,6*2,0)-2*(0,7*2,0)</t>
  </si>
  <si>
    <t>lokální zazdívka mezi sálem a předsálím : 3,27*0,15</t>
  </si>
  <si>
    <t>předstěna v m.č. 152 : 1,5*0,9</t>
  </si>
  <si>
    <t>předstěna v m.č. 154 : 3,27*0,9</t>
  </si>
  <si>
    <t>předstěna v m.č. 157 : 3,27*0,9</t>
  </si>
  <si>
    <t>předstěna v m.č. 158 : 1,5*0,9</t>
  </si>
  <si>
    <t xml:space="preserve">dle bodu "N13" : </t>
  </si>
  <si>
    <t>nadezdění stávající zdi mezi 152+154 a 124A+124C : 2,475*1,0</t>
  </si>
  <si>
    <t xml:space="preserve">dle bodu "N18" : </t>
  </si>
  <si>
    <t>přizdívka v m.č. 127A : 0,75*3,27</t>
  </si>
  <si>
    <t>přizdívka v m.č. 154 : 2*(0,35*2,27)</t>
  </si>
  <si>
    <t>342948111R00</t>
  </si>
  <si>
    <t>Kotvení příček ke konstrukci kotvami na hmoždinky</t>
  </si>
  <si>
    <t>Včetně dodávky kotev a spojovacího materiálu.</t>
  </si>
  <si>
    <t>ukotvení příček ke stávajícím stěnám : (3,27*8)+(1,5*3)+(2,1*10)</t>
  </si>
  <si>
    <t>342948112R00</t>
  </si>
  <si>
    <t>Kotvení příček ke konstrukci přistřelenými kotvami</t>
  </si>
  <si>
    <t xml:space="preserve">upevnění příčky ke stropu : </t>
  </si>
  <si>
    <t>mezi m.č. 150 a 155+159A : (2,425+3,475+3,8)</t>
  </si>
  <si>
    <t>okolo m.č. 151-154 : (2,325+(1,05+0,15+0,65)+1,05+3,225)</t>
  </si>
  <si>
    <t>411321414R00</t>
  </si>
  <si>
    <t>Beton stropů železový stropů deskových, desek plochých střech, desek balkónových, desek hřibových stropů včetně hlavic hřibových sloupů, železový (bez výztuže) třídy C 25/30</t>
  </si>
  <si>
    <t>dle bodu "N19", po vybouraném výtahu : 0,15*((0,2+1,8+0,2)*(0,2+2,1+0,2))</t>
  </si>
  <si>
    <t>411354252R00</t>
  </si>
  <si>
    <t>Bednění stropů zabudované (ztracené) z ocelových trapézových plechů pozinkovaných, vlna 30 mm, tloušťky 1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</si>
  <si>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</si>
  <si>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dle bodu "N19", po vybouraném výtahu : (0,2+1,8+0,2)*(0,2+2,1+0,2)</t>
  </si>
  <si>
    <t>411361921RT9</t>
  </si>
  <si>
    <t>Výztuž stropů ze svařovaných sítí průměr drátu 8 mm, velikost oka 150/150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</si>
  <si>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</si>
  <si>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 xml:space="preserve">dle bodu "N19", po vybouraném výtahu : </t>
  </si>
  <si>
    <t>spodní výztuž : ((0,2+1,8+0,2)*(0,2+2,1+0,2))*5,4*1,15/1000</t>
  </si>
  <si>
    <t>horní výztuž : ((0,2+1,8+0,2)*(0,2+2,1+0,2))*5,4*1,15/1000</t>
  </si>
  <si>
    <t>distanční prvky, 10% z hmotnosti výztuže : 0,1*(0,03416+0,03416)</t>
  </si>
  <si>
    <t>413232221RT2</t>
  </si>
  <si>
    <t>Zazdívka zhlaví jakýmikoliv cihlami pálenými válcovaných nosníků výšky přes 150 do 300 mm</t>
  </si>
  <si>
    <t>413941123RU5</t>
  </si>
  <si>
    <t>Osazení ocelových válcovaných nosníků ve stropech profil U, 200 mm</t>
  </si>
  <si>
    <t>I , IE, U , UE nebo L</t>
  </si>
  <si>
    <t xml:space="preserve">dle bodu "N20" : </t>
  </si>
  <si>
    <t>nosník UPE 200 má hmotnost 22,8 kg/m : 2*1,5*22,8/1000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</si>
  <si>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</si>
  <si>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</si>
  <si>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dle bodu "N9", dle skladby SDK/01 : </t>
  </si>
  <si>
    <t>m.č. 151 : 1,78</t>
  </si>
  <si>
    <t>m.č. 152 : 1,67</t>
  </si>
  <si>
    <t>m.č. 153 : 2,32</t>
  </si>
  <si>
    <t>m.č. 154 : 1,27</t>
  </si>
  <si>
    <t>m.č. 156 : 1,37</t>
  </si>
  <si>
    <t>m.č. 157 : 2,76</t>
  </si>
  <si>
    <t>m.č. 158 : 2,15</t>
  </si>
  <si>
    <t>612421637R00</t>
  </si>
  <si>
    <t>Omítky vnitřní stěn vápenné nebo vápenocementové v podlaží i ve schodišti štukové</t>
  </si>
  <si>
    <t xml:space="preserve">dle bodu "N2" : </t>
  </si>
  <si>
    <t>m.č. 150, v místě původního výtahu : 3,27*(1,8+0,3*2)</t>
  </si>
  <si>
    <t>612421321R00</t>
  </si>
  <si>
    <t>Oprava vnitřních vápenných omítek stěn v množství opravované plochy přes 10 do 30 %, hladkých</t>
  </si>
  <si>
    <t>Včetně pomocného pracovního lešení o výšce podlahy do 1900 mm a pro zatížení do 1,5 kPa.</t>
  </si>
  <si>
    <t>POP</t>
  </si>
  <si>
    <t xml:space="preserve">původní (nebourané) zdivo, nyní pod obkladem : </t>
  </si>
  <si>
    <t>m.č. 152 : 2,1*(0,15+0,25+1,3)</t>
  </si>
  <si>
    <t>m.č. 154 : 2,4*(0,9+0,35+0,3)</t>
  </si>
  <si>
    <t>m.č. 153 : 2,4*(1,775+0,6)</t>
  </si>
  <si>
    <t>m.č. 155 : 2,1*(1,0+0,725)</t>
  </si>
  <si>
    <t>m.č. 156 : 2,1*(1,55*2+0,9*2)-2*(0,7*2,0)</t>
  </si>
  <si>
    <t>m.č. 157 : 2,4*(2,935+0,25+1,75)-(0,7*2,4)</t>
  </si>
  <si>
    <t>m.č. 158 : 2,1*(0,25+2,7+1,45)-(0,7*2,0)</t>
  </si>
  <si>
    <t>612421331R00</t>
  </si>
  <si>
    <t>Oprava vnitřních vápenných omítek stěn v množství opravované plochy přes 10 do 30 %,  štukových</t>
  </si>
  <si>
    <t xml:space="preserve">původní (nebourané) zdivo : </t>
  </si>
  <si>
    <t>m.č. 150 : 3,27*(0,95+0,35+0,5+0,35+5,5+0,35+0,35+2,9)</t>
  </si>
  <si>
    <t>m.č. 155 : 3,27*(0,6+0,375+0,35+0,4+0,45+0,1+1,05+1,7+0,85+1,15+0,3+0,9+0,45+1,45)+1,27*(1,0+0,725)-2*(0,7*2,0)</t>
  </si>
  <si>
    <t>612474410R00</t>
  </si>
  <si>
    <t>Omítka vnitřní stěn ze suché směsi tenkovrstvá (stěrka, štuk),  , vápenná, na monolitický beton, ruční zpracování, Penetrace cementová; funkce: úprava savosti, adhezní můstek; ředidlo: voda (disperzní)</t>
  </si>
  <si>
    <t>kompletní souvrství</t>
  </si>
  <si>
    <t xml:space="preserve">nové konstrukce, mimo obklad, popř. nad obkladem : </t>
  </si>
  <si>
    <t>m.č. 150 : 3,27*(2,325+2,0+3,95+3,475+1,3)-(0,8*2,0)-(0,7*2,0)</t>
  </si>
  <si>
    <t>m.č. 151 : 0,3*(1,7*2+1,05*2)</t>
  </si>
  <si>
    <t>m.č. 152 : 0,3*(1,375*2+1,45*2)</t>
  </si>
  <si>
    <t>m.č. 153 : 0,1*(1,7*2+1,25*2)</t>
  </si>
  <si>
    <t>m.č. 154 : 0,1*(1,2*2+0,9*2+0,35*2+0,3)</t>
  </si>
  <si>
    <t>m.č. 155 : 3,27*(0,975+3,325+3,8)-(0,8*2,0)+(0,95*2,1)</t>
  </si>
  <si>
    <t>m.č. 157 : 0,1*(0,9+0,15)</t>
  </si>
  <si>
    <t>m.č. 158 : 0,1*(0,9*0,15)</t>
  </si>
  <si>
    <t>612481113R00</t>
  </si>
  <si>
    <t>Potažení vnitřních stěn pletivem sklotextilním , s vypnutím</t>
  </si>
  <si>
    <t>v ploše nebo pruzích na plném podkladu nebo na podkladu s dutinami (pod omítku)</t>
  </si>
  <si>
    <t xml:space="preserve">potažení nových příček : </t>
  </si>
  <si>
    <t>zazdívka otvorů 100 mm : 2*(0,7*2,1)*1,1</t>
  </si>
  <si>
    <t>zazdívka otvorů 150 mm : 2*((1,0*2,1)+(1,2*2,1)+(0,8*2,1)+(1,1*2,1))*1,1</t>
  </si>
  <si>
    <t>příčky 100 mm : 2*1,1445*1,1</t>
  </si>
  <si>
    <t>příčky 150 mm : 2*67,7435*1,1</t>
  </si>
  <si>
    <t xml:space="preserve">dle bodu "N16", lokální zesílení omítek : </t>
  </si>
  <si>
    <t>u zazděného otvoru z m.č. 150 : 2*(1,3*2,4)</t>
  </si>
  <si>
    <t>u zazděného otvoru z m.č. 159B : (1,2*2,2)+(1,1*2,1)</t>
  </si>
  <si>
    <t>u odbouraného výtahu : 2*(3,27*(0,3+0,2+0,2))*1,1</t>
  </si>
  <si>
    <t>ve spodní části odbourané stěny mezi sálem a předsálím : 3,27*(0,6+0,8)</t>
  </si>
  <si>
    <t>614472610R00</t>
  </si>
  <si>
    <t>Vyspravení vnitřních betonových a železobetonových konstrukcí a panelů lokální oprava speciální maltou tloušťka 10 mm, opravovaná plocha přes 0,5 do 1 m2</t>
  </si>
  <si>
    <t xml:space="preserve">dle bodu "N15", po provedení bodu "B15" : </t>
  </si>
  <si>
    <t>v m.č. 150 : 1+1</t>
  </si>
  <si>
    <t>v m.č. 155 : 1</t>
  </si>
  <si>
    <t>v m.č. 154 : 1</t>
  </si>
  <si>
    <t>mezi sálem a předsálím : 1</t>
  </si>
  <si>
    <t xml:space="preserve">průvlak, dle bodu "N15", po provedení bodu "B15" : </t>
  </si>
  <si>
    <t>mezi sálem a předsálím (předpoklad cca 3 lokální opravy) : 3</t>
  </si>
  <si>
    <t>58556620R</t>
  </si>
  <si>
    <t>tmel cementový; stěrkový, lepicí; pro interiér i exteriér; barva šedá</t>
  </si>
  <si>
    <t>kg</t>
  </si>
  <si>
    <t>SPCM</t>
  </si>
  <si>
    <t>Specifikace</t>
  </si>
  <si>
    <t>POL3_</t>
  </si>
  <si>
    <t>194,5334*5</t>
  </si>
  <si>
    <t>631313621R00</t>
  </si>
  <si>
    <t xml:space="preserve">Mazanina z betonu prostého tl. přes 80 do 120 mm třídy C 20/25,  </t>
  </si>
  <si>
    <t>(z kameniva) hlazená dřevěným hladítkem</t>
  </si>
  <si>
    <t>Včetně vytvoření dilatačních spár, bez zaplnění.</t>
  </si>
  <si>
    <t xml:space="preserve">nové podlahy, dle skladby P02; vyrovnávací beton : </t>
  </si>
  <si>
    <t>m.č. 154 : 0,09*1,27</t>
  </si>
  <si>
    <t>m.č. 157 : 0,09*2,76</t>
  </si>
  <si>
    <t>631311121R00</t>
  </si>
  <si>
    <t>Doplnění mazanin betonem prostým o ploše jednotlivě do 1 m2 tloušťky do 80 mm</t>
  </si>
  <si>
    <t>prostým betonem (s dodáním hmot) bez potěru,</t>
  </si>
  <si>
    <t xml:space="preserve">Číslování místností použito dle rozpočtu "Bourací práce"; výměra je pouze odhadovaná : </t>
  </si>
  <si>
    <t xml:space="preserve">lokální doplnění mazaniny/potěru po odstranění nášlapných vrstev (předpoklad: tl.5cm a 30% plochy) : </t>
  </si>
  <si>
    <t>63131918Rx</t>
  </si>
  <si>
    <t>Příplatek za vytvoření spádu v mazanině tl. 8 - 12 cm</t>
  </si>
  <si>
    <t>642941111RT2</t>
  </si>
  <si>
    <t>Stavební pouzdra pro posuvné dveře osazené do zdiva 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  jednostranné  pouzdro 700/1970 mm</t>
  </si>
  <si>
    <t>z pozinkovaného ocelového profilovaného plechu</t>
  </si>
  <si>
    <t xml:space="preserve">dle bodu "N12" : </t>
  </si>
  <si>
    <t>T/7 : 1</t>
  </si>
  <si>
    <t>642942111RT3</t>
  </si>
  <si>
    <t>Osazení zárubní dveřních ocelových bez dveřních křídel, do zdiva včetně kotvení, na jakoukoliv cementovou maltu, s vybetonováním prahu v zárubni a s osazením špalíků nebo latí pro dřevěný práh  včetně dodávky zárubní  70 x 197 x 10 cm</t>
  </si>
  <si>
    <t xml:space="preserve">dle bodu "N4" : </t>
  </si>
  <si>
    <t>T/3 : 1</t>
  </si>
  <si>
    <t>T/4 : 1</t>
  </si>
  <si>
    <t>642942111RU2</t>
  </si>
  <si>
    <t>Osazení zárubní dveřních ocelových bez dveřních křídel, do zdiva včetně kotvení, na jakoukoliv cementovou maltu, s vybetonováním prahu v zárubni a s osazením špalíků nebo latí pro dřevěný práh  včetně dodávky zárubní  600 x 1970 x 150 mm</t>
  </si>
  <si>
    <t>T/6 : 1</t>
  </si>
  <si>
    <t>642942111RU3</t>
  </si>
  <si>
    <t>Osazení zárubní dveřních ocelových bez dveřních křídel, do zdiva včetně kotvení, na jakoukoliv cementovou maltu, s vybetonováním prahu v zárubni a s osazením špalíků nebo latí pro dřevěný práh  včetně dodávky zárubní  700 x 1970 x 150 mm</t>
  </si>
  <si>
    <t>T/5 : 1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</si>
  <si>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</si>
  <si>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  včetně dodávky zárubní  800 x 1970 x 150 mm</t>
  </si>
  <si>
    <t>T/1 : 1</t>
  </si>
  <si>
    <t>T/2 : 1</t>
  </si>
  <si>
    <t>941955003R00</t>
  </si>
  <si>
    <t>Lešení lehké pracovní pomocné pomocné, o výšce lešeňové podlahy přes 1,9 do 2,5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</si>
  <si>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</si>
  <si>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</si>
  <si>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</si>
  <si>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15,12+20,01+1,78+1,67+2,32+1,27+14,8+1,37+2,76+2,15</t>
  </si>
  <si>
    <t>100</t>
  </si>
  <si>
    <t>999281108R00</t>
  </si>
  <si>
    <t xml:space="preserve">Přesun hmot pro opravy a údržbu objektů pro opravy a údržbu dosavadních objektů včetně vnějších plášťů  výšky do 12 m,  </t>
  </si>
  <si>
    <t>Přesun hmot</t>
  </si>
  <si>
    <t>POL7_</t>
  </si>
  <si>
    <t>oborů 801, 803, 811 a 812</t>
  </si>
  <si>
    <t>711212002R00</t>
  </si>
  <si>
    <t>Izolace proti vodě stěrka hydroizolační  proti zemní vlhkosti</t>
  </si>
  <si>
    <t>800-711</t>
  </si>
  <si>
    <t>RTS 23/ I</t>
  </si>
  <si>
    <t xml:space="preserve">nové podlahy, dle skladby P01; hydroizolační stěrka : </t>
  </si>
  <si>
    <t xml:space="preserve">nové podlahy, dle skladby P02; hydroizolační stěrka : 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</si>
  <si>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</si>
  <si>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</si>
  <si>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</si>
  <si>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766661112R00</t>
  </si>
  <si>
    <t>Montáž dveřních křídel kompletizovaných otevíravých ,  , do ocelové nebo fošnové zárubně, jednokřídlových, šířky do 800 mm</t>
  </si>
  <si>
    <t>766695212R00</t>
  </si>
  <si>
    <t>Ostatní montáž prahů dveří  jednokřídlých, šířky do 100 mm</t>
  </si>
  <si>
    <t>766695213R00</t>
  </si>
  <si>
    <t>Ostatní montáž prahů dveří  jednokřídlých, šířky přes 100 mm</t>
  </si>
  <si>
    <t>766411-1</t>
  </si>
  <si>
    <t>D+M doplnění dřevěného obkladu, dle původního obkladu, vč. nového podkl. roštu</t>
  </si>
  <si>
    <t>Včetně našroubování soklu.</t>
  </si>
  <si>
    <t xml:space="preserve">dle bodu "N6" : </t>
  </si>
  <si>
    <t>u zazděného otvoru z m.č. 159B : 1,5*2,5</t>
  </si>
  <si>
    <t>po vybouraném zdivu mezi m.č. 159B a 155 : 0,3*3,3</t>
  </si>
  <si>
    <t>ve spodní části odbourané stěny mezi sálem a předsálím : 3,3*(0,6+0,8)</t>
  </si>
  <si>
    <t>u zazděného otvoru z m.č. 150 : 1,3*2,5</t>
  </si>
  <si>
    <t>u zazděného otvoru z m.č. 158 : 1,3*2,5</t>
  </si>
  <si>
    <t>766411-2</t>
  </si>
  <si>
    <t>D+M doplnění lištování dřevěného obkladu, dle původního obkladu</t>
  </si>
  <si>
    <t xml:space="preserve">dle bodu "N7" : </t>
  </si>
  <si>
    <t>z obou stran u příčky mezi m.č. 150 a 159A : 3,3*2</t>
  </si>
  <si>
    <t>766662-1</t>
  </si>
  <si>
    <t>D+M dveřní kování, klika-klika, vložka FAB</t>
  </si>
  <si>
    <t>766662-2</t>
  </si>
  <si>
    <t>D+M dveřní kování, klika-klika, WC kování</t>
  </si>
  <si>
    <t>766662-3</t>
  </si>
  <si>
    <t>D+M dveřní kování, klika-klika, dozický zámek</t>
  </si>
  <si>
    <t>766662-4</t>
  </si>
  <si>
    <t>D+M dveřní kování, mušle-mušle</t>
  </si>
  <si>
    <t>611601201R</t>
  </si>
  <si>
    <t>Dveře vnitřní jednostranně otevíravé; funkce: klasické; šířka = 600 mm; výška = 1 970 mm; počet křídel: 1; materiál rámu křídla: MDF; materiál výplně: voština; materiál pláště: MDF; povrchová úprava: CPL; struktura povrchu: oboustranně hladká; míra zasklení: plné křídlo; barva: dekor dle vzorníku</t>
  </si>
  <si>
    <t>611601202R</t>
  </si>
  <si>
    <t>Dveře vnitřní jednostranně otevíravé; funkce: klasické; šířka = 700 mm; výška = 1 970 mm; počet křídel: 1; materiál rámu křídla: MDF; materiál výplně: voština; materiál pláště: MDF; povrchová úprava: CPL; struktura povrchu: oboustranně hladká; míra zasklení: plné křídlo; barva: dekor dle vzorníku</t>
  </si>
  <si>
    <t>611601203R</t>
  </si>
  <si>
    <t>Dveře vnitřní jednostranně otevíravé; funkce: klasické; šířka = 800 mm; výška = 1 970 mm; počet křídel: 1; materiál rámu křídla: MDF; materiál výplně: voština; materiál pláště: MDF; povrchová úprava: CPL; struktura povrchu: oboustranně hladká; míra zasklení: plné křídlo; barva: dekor dle vzorníku</t>
  </si>
  <si>
    <t>61187121R</t>
  </si>
  <si>
    <t>práh dub; š = 150 mm; l = 600,0 mm; tl = 20,0 mm</t>
  </si>
  <si>
    <t>61187136R</t>
  </si>
  <si>
    <t>práh dub; š = 100 mm; l = 700,0 mm; tl = 20,0 mm</t>
  </si>
  <si>
    <t>61187141R</t>
  </si>
  <si>
    <t>práh dub; š = 150 mm; l = 700,0 mm; tl = 20,0 mm</t>
  </si>
  <si>
    <t>61187161R</t>
  </si>
  <si>
    <t>práh dub; š = 150 mm; l = 800,0 mm; tl = 20,0 mm</t>
  </si>
  <si>
    <t>998766202R00</t>
  </si>
  <si>
    <t>Přesun hmot pro konstrukce truhlářské v objektech výšky do 12 m</t>
  </si>
  <si>
    <t>50 m vodorovně</t>
  </si>
  <si>
    <t>767111-1</t>
  </si>
  <si>
    <t>D+M skleněná zástěna, otevíravá</t>
  </si>
  <si>
    <t xml:space="preserve">dle bodu "N10" : </t>
  </si>
  <si>
    <t>mezi m.č. 153 a 154 : 1</t>
  </si>
  <si>
    <t>767111-2</t>
  </si>
  <si>
    <t>D+M skleněná zástěna, posuvná</t>
  </si>
  <si>
    <t>mezi m.č. 156 a 157 : 1</t>
  </si>
  <si>
    <t>998767202R00</t>
  </si>
  <si>
    <t>Přesun hmot pro kovové stavební doplňk. konstrukce v objektech výšky do 12 m</t>
  </si>
  <si>
    <t>800-767</t>
  </si>
  <si>
    <t>771101115R00</t>
  </si>
  <si>
    <t>Příprava podkladu před kladením dlažeb vyrovnání podkladů samonivelační hmotou tl. do 10 mm</t>
  </si>
  <si>
    <t>800-771</t>
  </si>
  <si>
    <t xml:space="preserve">nové podlahy, dle skladby P01; samonivelační stěrka : </t>
  </si>
  <si>
    <t>771101101R00</t>
  </si>
  <si>
    <t xml:space="preserve">Příprava podkladu pod dlažby vysávání podkladů pod keramickou dlažbu průmyslovým vysavačem </t>
  </si>
  <si>
    <t>771101210R00</t>
  </si>
  <si>
    <t>Příprava podkladu pod dlažby penetrace podkladu pod dlažby, Penetrace epoxidová (EP); funkce: zpevnění povrchu, úprava savosti, adhezní můstek; ředidlo: voda (disperzní)</t>
  </si>
  <si>
    <t>771575118R00</t>
  </si>
  <si>
    <t>Montáž podlah z dlaždic keramických 600 x 600 mm, režných nebo glazovaných, hladkých, kladených do flexibilního tmele</t>
  </si>
  <si>
    <t xml:space="preserve">nové podlahy, dle skladby P01; dlažba : </t>
  </si>
  <si>
    <t xml:space="preserve">nové podlahy, dle skladby P02; dlažba : </t>
  </si>
  <si>
    <t>771579791R00</t>
  </si>
  <si>
    <t>Příplatky k položkám montáže podlah keramických příplatek za plochu podlah keramických do 5 m2 jednotlivě</t>
  </si>
  <si>
    <t>771579793R00</t>
  </si>
  <si>
    <t>Příplatky k položkám montáže podlah keramických příplatek za spárovací hmotu - plošně</t>
  </si>
  <si>
    <t>585817201R</t>
  </si>
  <si>
    <t>vyrovnávací stěrka cementová; pro podlahy; samonivelační; pro interiér; zátěž střední; tl. vrstvy 2,0 až 30,0 mm; barva šedá</t>
  </si>
  <si>
    <t>9,29*8,0</t>
  </si>
  <si>
    <t>597642070R</t>
  </si>
  <si>
    <t>Dlažba keramická bez glazury (UGL); tl. = 10,0 mm; a = 598 mm; b = 598 mm; povrch: hladký, matný; mrazuvzdorný; protiskluznost: R9; µ = 0,5; barva: černá</t>
  </si>
  <si>
    <t>13,32*1,1</t>
  </si>
  <si>
    <t>998771202R00</t>
  </si>
  <si>
    <t>Přesun hmot pro podlahy z dlaždic v objektech výšky do 12 m</t>
  </si>
  <si>
    <t>776101101R00</t>
  </si>
  <si>
    <t>Přípravné práce vysávání povlakových podlah průmyslovým vysavačem</t>
  </si>
  <si>
    <t>položky neobsahují žádný materiál</t>
  </si>
  <si>
    <t>776101115R00</t>
  </si>
  <si>
    <t>Přípravné práce vyrovnání podkladů samonivelační hmotou</t>
  </si>
  <si>
    <t>776421100RU1</t>
  </si>
  <si>
    <t>Lepení soklíků PVC a napojení krytiny na stěnu lepení podlahových soklíků z PVC a vinylu včetně dodávky soklíku</t>
  </si>
  <si>
    <t xml:space="preserve">nové podlahy, dle skladby P03; vinylové lamely : </t>
  </si>
  <si>
    <t>m.č. 150 : 0,95+0,35+0,5+0,35+5,5+0,35+0,35+2,9+2,325+2,0+1,8+2*0,3+3,95+3,475+1,3-0,8-0,7</t>
  </si>
  <si>
    <t>m.č. 155 : 3,325+4,4+2,925+0,3+0,4+0,1+1,725+1,0+1,575+1,15+0,3+0,9+0,45+1,45+0,975-0,8-2*0,7</t>
  </si>
  <si>
    <t>776521200RV2</t>
  </si>
  <si>
    <t>Podlaha lepená z vinylových dílců, tloušťky 2,5 mm, včetně dodávky</t>
  </si>
  <si>
    <t>m.č. 150 : 20,01</t>
  </si>
  <si>
    <t>m.č. 155 : 14,8</t>
  </si>
  <si>
    <t>34,81*8,0</t>
  </si>
  <si>
    <t>998776202R00</t>
  </si>
  <si>
    <t>Přesun hmot pro podlahy povlakové v objektech výšky do 12 m</t>
  </si>
  <si>
    <t>vodorovně do 50 m</t>
  </si>
  <si>
    <t>781101210R00</t>
  </si>
  <si>
    <t>Příprava podkladu pod obklady penetrace podkladu pod obklady, Penetrace epoxidová (EP); funkce: zpevnění povrchu, úprava savosti, adhezní můstek; ředidlo: voda (disperzní)</t>
  </si>
  <si>
    <t>včetně dodávky materiálu.</t>
  </si>
  <si>
    <t>781475120R00</t>
  </si>
  <si>
    <t>Montáž obkladů vnitřních z dlaždic keramických kladených do tmele 300 x 600 mm,  , kladených do flexibilního tmele</t>
  </si>
  <si>
    <t xml:space="preserve">dle bodu "N11" : </t>
  </si>
  <si>
    <t>m.č.124A : 2,1*0,8</t>
  </si>
  <si>
    <t>m.č. 127A : 2,1*(0,75+0,15)</t>
  </si>
  <si>
    <t>m.č. 151 : 2,1*(1,05*2+1,7*2)-(0,6*2,0)-2*(0,7*2,0)</t>
  </si>
  <si>
    <t>m.č. 152 : 2,1*(1,37*2+1,45*2)-(0,6*2,0)+(0,15*0,9)</t>
  </si>
  <si>
    <t>m.č. 153 : 2,4*(1,775*2+1,25*2)-(0,7*2,0)-(0,9*2,1)</t>
  </si>
  <si>
    <t>m.č. 154 : 2,4*(1,19*2+0,9)+2,4*(0,35*2+0,3)+(0,15*0,9)</t>
  </si>
  <si>
    <t>m.č. 155 : 2,1*(0,725+1,0)</t>
  </si>
  <si>
    <t>m.č. 157 : 2,4*(2,935+1,885+0,15+1,5)-(0,7*2,4)+(0,15*0,9)</t>
  </si>
  <si>
    <t>m.č. 158 : 2,1*(2,7+1,885+1,575)-(0,7*2,0)+(0,15*0,9)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</si>
  <si>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</si>
  <si>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</si>
  <si>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781497111R00</t>
  </si>
  <si>
    <t xml:space="preserve">Lišty k obkladům profil ukončovací leštěný hliník, uložení do tmele, výška profilu 6 mm,  </t>
  </si>
  <si>
    <t>m.č. 127A : (0,75+0,15)</t>
  </si>
  <si>
    <t>m.č. 151 : (1,05*2+1,7*2)</t>
  </si>
  <si>
    <t>m.č. 152 : (1,37*2+1,45*2)</t>
  </si>
  <si>
    <t>m.č. 153 : (1,775*2+1,25*2)</t>
  </si>
  <si>
    <t>m.č. 154 : (1,19*2+0,9)+(0,35*2+0,3)</t>
  </si>
  <si>
    <t>m.č. 155 : (0,725+1,0)</t>
  </si>
  <si>
    <t>m.č. 156 : (1,55*2+0,9*2)</t>
  </si>
  <si>
    <t>m.č. 157 : (2,935+1,885+0,15+1,5)</t>
  </si>
  <si>
    <t>m.č. 158 : (2,7+1,885+1,575)</t>
  </si>
  <si>
    <t>781497121R00</t>
  </si>
  <si>
    <t xml:space="preserve">Lišty k obkladům profil rohový eloxovaný hliník, uložení do tmele,  , výška profilu 6 mm,  </t>
  </si>
  <si>
    <t>m.č. 127A : 2,1+0,75+0,15</t>
  </si>
  <si>
    <t>m.č. 152 : 0,9</t>
  </si>
  <si>
    <t>m.č. 154 : 0,9+2,4*2</t>
  </si>
  <si>
    <t>m.č. 155 : 2,1</t>
  </si>
  <si>
    <t>m.č. 156 : 2,1</t>
  </si>
  <si>
    <t>m.č. 157 : 2,4+0,9+0,15</t>
  </si>
  <si>
    <t>m.č. 158 : 2,1+0,9+0,15</t>
  </si>
  <si>
    <t>597642060R</t>
  </si>
  <si>
    <t>Dlažba keramická bez glazury (UGL); tl. = 10,0 mm; a = 298 mm; b = 598 mm; povrch: hladký, matný; mrazuvzdorný; protiskluznost: R9; µ = 0,5; barva: černá</t>
  </si>
  <si>
    <t>80,3025*1,1</t>
  </si>
  <si>
    <t>998781202R00</t>
  </si>
  <si>
    <t>Přesun hmot pro obklady keramické v objektech výšky do 12 m</t>
  </si>
  <si>
    <t>784195212R00</t>
  </si>
  <si>
    <t>Malby z malířských směsí otěruvzdorných,  , bělost 82 %, dvojnásobné</t>
  </si>
  <si>
    <t>800-784</t>
  </si>
  <si>
    <t>stropy : 15,12+20,01+1,78+1,67+2,32+1,27+14,8+1,37+2,76+2,15</t>
  </si>
  <si>
    <t>omítky : 7,848+69,287+71,129</t>
  </si>
  <si>
    <t>lokální oprava maleb : 50</t>
  </si>
  <si>
    <t>Číslování místností v rozpočtu "Stavební práce" je dle výkresu D.1.1.04 Navržený stav</t>
  </si>
  <si>
    <t>Tento rozpočet neobsahuje zař.předměty (N8), rozv.vody a kanalizace, vytápění, VZT, elektro, aj.</t>
  </si>
  <si>
    <t>Kalkul</t>
  </si>
  <si>
    <t>Rozpočet neobsahuje úpravu podlah po bour.zdiva mezi předsálím a sálem (N17)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</si>
</sst>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Cy3/vLbmmFQOMphgIgJAZemztnjKPFN9xDSHK+Lth0LFrqbmekw2uF2pc4hiYPnELzsKyGVGvmNrXXb/EMh8/w==" saltValue="2bfJ44OnagkZ9jjoHart5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SUMIF(F59:F80,A16,I59:I80)+SUMIF(F59:F80,"PSU",I59:I80)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SUMIF(F59:F80,A17,I59:I80)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SUMIF(F59:F80,A18,I59:I80)</f>
        <v>0</v>
      </c>
      <c r="J18" s="85"/>
    </row>
    <row r="19" spans="1:10" ht="23.25" customHeight="1" x14ac:dyDescent="0.2">
      <c r="A19" s="194" t="s">
        <v>109</v>
      </c>
      <c r="B19" s="38" t="s">
        <v>27</v>
      </c>
      <c r="C19" s="62"/>
      <c r="D19" s="63"/>
      <c r="E19" s="83"/>
      <c r="F19" s="84"/>
      <c r="G19" s="83"/>
      <c r="H19" s="84"/>
      <c r="I19" s="83">
        <f>SUMIF(F59:F80,A19,I59:I80)</f>
        <v>0</v>
      </c>
      <c r="J19" s="85"/>
    </row>
    <row r="20" spans="1:10" ht="23.25" customHeight="1" x14ac:dyDescent="0.2">
      <c r="A20" s="194" t="s">
        <v>110</v>
      </c>
      <c r="B20" s="38" t="s">
        <v>28</v>
      </c>
      <c r="C20" s="62"/>
      <c r="D20" s="63"/>
      <c r="E20" s="83"/>
      <c r="F20" s="84"/>
      <c r="G20" s="83"/>
      <c r="H20" s="84"/>
      <c r="I20" s="83">
        <f>SUMIF(F59:F80,A20,I59:I80)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'VRN VRN Naklady'!AE18+'01 01 Pol'!AE187+'01 02 Pol'!AE386</f>
        <v>0</v>
      </c>
      <c r="G39" s="147">
        <f>'VRN VRN Naklady'!AF18+'01 01 Pol'!AF187+'01 02 Pol'!AF386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>
        <f>'VRN VRN Naklady'!AE18</f>
        <v>0</v>
      </c>
      <c r="G40" s="153">
        <f>'VRN VRN Naklady'!AF18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47</v>
      </c>
      <c r="C41" s="145" t="s">
        <v>48</v>
      </c>
      <c r="D41" s="145"/>
      <c r="E41" s="145"/>
      <c r="F41" s="156">
        <f>'VRN VRN Naklady'!AE18</f>
        <v>0</v>
      </c>
      <c r="G41" s="148">
        <f>'VRN VRN Naklady'!AF18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49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50</v>
      </c>
      <c r="C43" s="151" t="s">
        <v>51</v>
      </c>
      <c r="D43" s="151"/>
      <c r="E43" s="151"/>
      <c r="F43" s="152">
        <f>'01 01 Pol'!AE187+'01 02 Pol'!AE386</f>
        <v>0</v>
      </c>
      <c r="G43" s="153">
        <f>'01 01 Pol'!AF187+'01 02 Pol'!AF386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50</v>
      </c>
      <c r="C44" s="145" t="s">
        <v>52</v>
      </c>
      <c r="D44" s="145"/>
      <c r="E44" s="145"/>
      <c r="F44" s="156">
        <f>'01 01 Pol'!AE187</f>
        <v>0</v>
      </c>
      <c r="G44" s="148">
        <f>'01 01 Pol'!AF187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53</v>
      </c>
      <c r="C45" s="145" t="s">
        <v>54</v>
      </c>
      <c r="D45" s="145"/>
      <c r="E45" s="145"/>
      <c r="F45" s="156">
        <f>'01 02 Pol'!AE386</f>
        <v>0</v>
      </c>
      <c r="G45" s="148">
        <f>'01 02 Pol'!AF386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55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61</v>
      </c>
      <c r="B50" t="s">
        <v>62</v>
      </c>
    </row>
    <row r="51" spans="1:10" x14ac:dyDescent="0.2">
      <c r="A51" t="s">
        <v>61</v>
      </c>
      <c r="B51" t="s">
        <v>63</v>
      </c>
    </row>
    <row r="52" spans="1:10" x14ac:dyDescent="0.2">
      <c r="A52" t="s">
        <v>59</v>
      </c>
      <c r="B52" t="s">
        <v>64</v>
      </c>
    </row>
    <row r="53" spans="1:10" x14ac:dyDescent="0.2">
      <c r="A53" t="s">
        <v>61</v>
      </c>
      <c r="B53" t="s">
        <v>65</v>
      </c>
    </row>
    <row r="56" spans="1:10" ht="15.75" x14ac:dyDescent="0.25">
      <c r="B56" s="173" t="s">
        <v>66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67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90" t="s">
        <v>24</v>
      </c>
      <c r="G59" s="191"/>
      <c r="H59" s="191"/>
      <c r="I59" s="191">
        <f>'01 02 Pol'!G8</f>
        <v>0</v>
      </c>
      <c r="J59" s="187" t="str">
        <f>IF(I81=0,"",I59/I81*100)</f>
        <v/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90" t="s">
        <v>24</v>
      </c>
      <c r="G60" s="191"/>
      <c r="H60" s="191"/>
      <c r="I60" s="191">
        <f>'01 02 Pol'!G52</f>
        <v>0</v>
      </c>
      <c r="J60" s="187" t="str">
        <f>IF(I81=0,"",I60/I81*100)</f>
        <v/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90" t="s">
        <v>24</v>
      </c>
      <c r="G61" s="191"/>
      <c r="H61" s="191"/>
      <c r="I61" s="191">
        <f>'01 02 Pol'!G70</f>
        <v>0</v>
      </c>
      <c r="J61" s="187" t="str">
        <f>IF(I81=0,"",I61/I81*100)</f>
        <v/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90" t="s">
        <v>24</v>
      </c>
      <c r="G62" s="191"/>
      <c r="H62" s="191"/>
      <c r="I62" s="191">
        <f>'01 02 Pol'!G80</f>
        <v>0</v>
      </c>
      <c r="J62" s="187" t="str">
        <f>IF(I81=0,"",I62/I81*100)</f>
        <v/>
      </c>
    </row>
    <row r="63" spans="1:10" ht="36.75" customHeight="1" x14ac:dyDescent="0.2">
      <c r="A63" s="176"/>
      <c r="B63" s="181" t="s">
        <v>76</v>
      </c>
      <c r="C63" s="182" t="s">
        <v>77</v>
      </c>
      <c r="D63" s="183"/>
      <c r="E63" s="183"/>
      <c r="F63" s="190" t="s">
        <v>24</v>
      </c>
      <c r="G63" s="191"/>
      <c r="H63" s="191"/>
      <c r="I63" s="191">
        <f>'01 02 Pol'!G135</f>
        <v>0</v>
      </c>
      <c r="J63" s="187" t="str">
        <f>IF(I81=0,"",I63/I81*100)</f>
        <v/>
      </c>
    </row>
    <row r="64" spans="1:10" ht="36.75" customHeight="1" x14ac:dyDescent="0.2">
      <c r="A64" s="176"/>
      <c r="B64" s="181" t="s">
        <v>78</v>
      </c>
      <c r="C64" s="182" t="s">
        <v>79</v>
      </c>
      <c r="D64" s="183"/>
      <c r="E64" s="183"/>
      <c r="F64" s="190" t="s">
        <v>24</v>
      </c>
      <c r="G64" s="191"/>
      <c r="H64" s="191"/>
      <c r="I64" s="191">
        <f>'01 02 Pol'!G161</f>
        <v>0</v>
      </c>
      <c r="J64" s="187" t="str">
        <f>IF(I81=0,"",I64/I81*100)</f>
        <v/>
      </c>
    </row>
    <row r="65" spans="1:10" ht="36.75" customHeight="1" x14ac:dyDescent="0.2">
      <c r="A65" s="176"/>
      <c r="B65" s="181" t="s">
        <v>80</v>
      </c>
      <c r="C65" s="182" t="s">
        <v>81</v>
      </c>
      <c r="D65" s="183"/>
      <c r="E65" s="183"/>
      <c r="F65" s="190" t="s">
        <v>24</v>
      </c>
      <c r="G65" s="191"/>
      <c r="H65" s="191"/>
      <c r="I65" s="191">
        <f>'01 02 Pol'!G181</f>
        <v>0</v>
      </c>
      <c r="J65" s="187" t="str">
        <f>IF(I81=0,"",I65/I81*100)</f>
        <v/>
      </c>
    </row>
    <row r="66" spans="1:10" ht="36.75" customHeight="1" x14ac:dyDescent="0.2">
      <c r="A66" s="176"/>
      <c r="B66" s="181" t="s">
        <v>82</v>
      </c>
      <c r="C66" s="182" t="s">
        <v>83</v>
      </c>
      <c r="D66" s="183"/>
      <c r="E66" s="183"/>
      <c r="F66" s="190" t="s">
        <v>24</v>
      </c>
      <c r="G66" s="191"/>
      <c r="H66" s="191"/>
      <c r="I66" s="191">
        <f>'01 02 Pol'!G183</f>
        <v>0</v>
      </c>
      <c r="J66" s="187" t="str">
        <f>IF(I81=0,"",I66/I81*100)</f>
        <v/>
      </c>
    </row>
    <row r="67" spans="1:10" ht="36.75" customHeight="1" x14ac:dyDescent="0.2">
      <c r="A67" s="176"/>
      <c r="B67" s="181" t="s">
        <v>84</v>
      </c>
      <c r="C67" s="182" t="s">
        <v>85</v>
      </c>
      <c r="D67" s="183"/>
      <c r="E67" s="183"/>
      <c r="F67" s="190" t="s">
        <v>24</v>
      </c>
      <c r="G67" s="191"/>
      <c r="H67" s="191"/>
      <c r="I67" s="191">
        <f>'01 01 Pol'!G8</f>
        <v>0</v>
      </c>
      <c r="J67" s="187" t="str">
        <f>IF(I81=0,"",I67/I81*100)</f>
        <v/>
      </c>
    </row>
    <row r="68" spans="1:10" ht="36.75" customHeight="1" x14ac:dyDescent="0.2">
      <c r="A68" s="176"/>
      <c r="B68" s="181" t="s">
        <v>86</v>
      </c>
      <c r="C68" s="182" t="s">
        <v>87</v>
      </c>
      <c r="D68" s="183"/>
      <c r="E68" s="183"/>
      <c r="F68" s="190" t="s">
        <v>24</v>
      </c>
      <c r="G68" s="191"/>
      <c r="H68" s="191"/>
      <c r="I68" s="191">
        <f>'01 02 Pol'!G187</f>
        <v>0</v>
      </c>
      <c r="J68" s="187" t="str">
        <f>IF(I81=0,"",I68/I81*100)</f>
        <v/>
      </c>
    </row>
    <row r="69" spans="1:10" ht="36.75" customHeight="1" x14ac:dyDescent="0.2">
      <c r="A69" s="176"/>
      <c r="B69" s="181" t="s">
        <v>88</v>
      </c>
      <c r="C69" s="182" t="s">
        <v>89</v>
      </c>
      <c r="D69" s="183"/>
      <c r="E69" s="183"/>
      <c r="F69" s="190" t="s">
        <v>25</v>
      </c>
      <c r="G69" s="191"/>
      <c r="H69" s="191"/>
      <c r="I69" s="191">
        <f>'01 02 Pol'!G190</f>
        <v>0</v>
      </c>
      <c r="J69" s="187" t="str">
        <f>IF(I81=0,"",I69/I81*100)</f>
        <v/>
      </c>
    </row>
    <row r="70" spans="1:10" ht="36.75" customHeight="1" x14ac:dyDescent="0.2">
      <c r="A70" s="176"/>
      <c r="B70" s="181" t="s">
        <v>90</v>
      </c>
      <c r="C70" s="182" t="s">
        <v>91</v>
      </c>
      <c r="D70" s="183"/>
      <c r="E70" s="183"/>
      <c r="F70" s="190" t="s">
        <v>25</v>
      </c>
      <c r="G70" s="191"/>
      <c r="H70" s="191"/>
      <c r="I70" s="191">
        <f>'01 01 Pol'!G126+'01 02 Pol'!G203</f>
        <v>0</v>
      </c>
      <c r="J70" s="187" t="str">
        <f>IF(I81=0,"",I70/I81*100)</f>
        <v/>
      </c>
    </row>
    <row r="71" spans="1:10" ht="36.75" customHeight="1" x14ac:dyDescent="0.2">
      <c r="A71" s="176"/>
      <c r="B71" s="181" t="s">
        <v>92</v>
      </c>
      <c r="C71" s="182" t="s">
        <v>93</v>
      </c>
      <c r="D71" s="183"/>
      <c r="E71" s="183"/>
      <c r="F71" s="190" t="s">
        <v>25</v>
      </c>
      <c r="G71" s="191"/>
      <c r="H71" s="191"/>
      <c r="I71" s="191">
        <f>'01 02 Pol'!G273</f>
        <v>0</v>
      </c>
      <c r="J71" s="187" t="str">
        <f>IF(I81=0,"",I71/I81*100)</f>
        <v/>
      </c>
    </row>
    <row r="72" spans="1:10" ht="36.75" customHeight="1" x14ac:dyDescent="0.2">
      <c r="A72" s="176"/>
      <c r="B72" s="181" t="s">
        <v>94</v>
      </c>
      <c r="C72" s="182" t="s">
        <v>95</v>
      </c>
      <c r="D72" s="183"/>
      <c r="E72" s="183"/>
      <c r="F72" s="190" t="s">
        <v>25</v>
      </c>
      <c r="G72" s="191"/>
      <c r="H72" s="191"/>
      <c r="I72" s="191">
        <f>'01 02 Pol'!G282</f>
        <v>0</v>
      </c>
      <c r="J72" s="187" t="str">
        <f>IF(I81=0,"",I72/I81*100)</f>
        <v/>
      </c>
    </row>
    <row r="73" spans="1:10" ht="36.75" customHeight="1" x14ac:dyDescent="0.2">
      <c r="A73" s="176"/>
      <c r="B73" s="181" t="s">
        <v>96</v>
      </c>
      <c r="C73" s="182" t="s">
        <v>97</v>
      </c>
      <c r="D73" s="183"/>
      <c r="E73" s="183"/>
      <c r="F73" s="190" t="s">
        <v>25</v>
      </c>
      <c r="G73" s="191"/>
      <c r="H73" s="191"/>
      <c r="I73" s="191">
        <f>'01 01 Pol'!G147+'01 02 Pol'!G319</f>
        <v>0</v>
      </c>
      <c r="J73" s="187" t="str">
        <f>IF(I81=0,"",I73/I81*100)</f>
        <v/>
      </c>
    </row>
    <row r="74" spans="1:10" ht="36.75" customHeight="1" x14ac:dyDescent="0.2">
      <c r="A74" s="176"/>
      <c r="B74" s="181" t="s">
        <v>98</v>
      </c>
      <c r="C74" s="182" t="s">
        <v>99</v>
      </c>
      <c r="D74" s="183"/>
      <c r="E74" s="183"/>
      <c r="F74" s="190" t="s">
        <v>25</v>
      </c>
      <c r="G74" s="191"/>
      <c r="H74" s="191"/>
      <c r="I74" s="191">
        <f>'01 02 Pol'!G336</f>
        <v>0</v>
      </c>
      <c r="J74" s="187" t="str">
        <f>IF(I81=0,"",I74/I81*100)</f>
        <v/>
      </c>
    </row>
    <row r="75" spans="1:10" ht="36.75" customHeight="1" x14ac:dyDescent="0.2">
      <c r="A75" s="176"/>
      <c r="B75" s="181" t="s">
        <v>100</v>
      </c>
      <c r="C75" s="182" t="s">
        <v>101</v>
      </c>
      <c r="D75" s="183"/>
      <c r="E75" s="183"/>
      <c r="F75" s="190" t="s">
        <v>25</v>
      </c>
      <c r="G75" s="191"/>
      <c r="H75" s="191"/>
      <c r="I75" s="191">
        <f>'01 02 Pol'!G375</f>
        <v>0</v>
      </c>
      <c r="J75" s="187" t="str">
        <f>IF(I81=0,"",I75/I81*100)</f>
        <v/>
      </c>
    </row>
    <row r="76" spans="1:10" ht="36.75" customHeight="1" x14ac:dyDescent="0.2">
      <c r="A76" s="176"/>
      <c r="B76" s="181" t="s">
        <v>102</v>
      </c>
      <c r="C76" s="182" t="s">
        <v>103</v>
      </c>
      <c r="D76" s="183"/>
      <c r="E76" s="183"/>
      <c r="F76" s="190" t="s">
        <v>26</v>
      </c>
      <c r="G76" s="191"/>
      <c r="H76" s="191"/>
      <c r="I76" s="191">
        <f>'01 01 Pol'!G167</f>
        <v>0</v>
      </c>
      <c r="J76" s="187" t="str">
        <f>IF(I81=0,"",I76/I81*100)</f>
        <v/>
      </c>
    </row>
    <row r="77" spans="1:10" ht="36.75" customHeight="1" x14ac:dyDescent="0.2">
      <c r="A77" s="176"/>
      <c r="B77" s="181" t="s">
        <v>104</v>
      </c>
      <c r="C77" s="182" t="s">
        <v>105</v>
      </c>
      <c r="D77" s="183"/>
      <c r="E77" s="183"/>
      <c r="F77" s="190" t="s">
        <v>26</v>
      </c>
      <c r="G77" s="191"/>
      <c r="H77" s="191"/>
      <c r="I77" s="191">
        <f>'01 01 Pol'!G172+'01 02 Pol'!G380</f>
        <v>0</v>
      </c>
      <c r="J77" s="187" t="str">
        <f>IF(I81=0,"",I77/I81*100)</f>
        <v/>
      </c>
    </row>
    <row r="78" spans="1:10" ht="36.75" customHeight="1" x14ac:dyDescent="0.2">
      <c r="A78" s="176"/>
      <c r="B78" s="181" t="s">
        <v>106</v>
      </c>
      <c r="C78" s="182" t="s">
        <v>107</v>
      </c>
      <c r="D78" s="183"/>
      <c r="E78" s="183"/>
      <c r="F78" s="190" t="s">
        <v>108</v>
      </c>
      <c r="G78" s="191"/>
      <c r="H78" s="191"/>
      <c r="I78" s="191">
        <f>'01 01 Pol'!G177</f>
        <v>0</v>
      </c>
      <c r="J78" s="187" t="str">
        <f>IF(I81=0,"",I78/I81*100)</f>
        <v/>
      </c>
    </row>
    <row r="79" spans="1:10" ht="36.75" customHeight="1" x14ac:dyDescent="0.2">
      <c r="A79" s="176"/>
      <c r="B79" s="181" t="s">
        <v>109</v>
      </c>
      <c r="C79" s="182" t="s">
        <v>27</v>
      </c>
      <c r="D79" s="183"/>
      <c r="E79" s="183"/>
      <c r="F79" s="190" t="s">
        <v>109</v>
      </c>
      <c r="G79" s="191"/>
      <c r="H79" s="191"/>
      <c r="I79" s="191">
        <f>'VRN VRN Naklady'!G8</f>
        <v>0</v>
      </c>
      <c r="J79" s="187" t="str">
        <f>IF(I81=0,"",I79/I81*100)</f>
        <v/>
      </c>
    </row>
    <row r="80" spans="1:10" ht="36.75" customHeight="1" x14ac:dyDescent="0.2">
      <c r="A80" s="176"/>
      <c r="B80" s="181" t="s">
        <v>110</v>
      </c>
      <c r="C80" s="182" t="s">
        <v>28</v>
      </c>
      <c r="D80" s="183"/>
      <c r="E80" s="183"/>
      <c r="F80" s="190" t="s">
        <v>110</v>
      </c>
      <c r="G80" s="191"/>
      <c r="H80" s="191"/>
      <c r="I80" s="191">
        <f>'VRN VRN Naklady'!G12</f>
        <v>0</v>
      </c>
      <c r="J80" s="187" t="str">
        <f>IF(I81=0,"",I80/I81*100)</f>
        <v/>
      </c>
    </row>
    <row r="81" spans="1:10" ht="25.5" customHeight="1" x14ac:dyDescent="0.2">
      <c r="A81" s="177"/>
      <c r="B81" s="184" t="s">
        <v>1</v>
      </c>
      <c r="C81" s="185"/>
      <c r="D81" s="186"/>
      <c r="E81" s="186"/>
      <c r="F81" s="192"/>
      <c r="G81" s="193"/>
      <c r="H81" s="193"/>
      <c r="I81" s="193">
        <f>SUM(I59:I80)</f>
        <v>0</v>
      </c>
      <c r="J81" s="188">
        <f>SUM(J59:J80)</f>
        <v>0</v>
      </c>
    </row>
    <row r="82" spans="1:10" x14ac:dyDescent="0.2">
      <c r="F82" s="133"/>
      <c r="G82" s="133"/>
      <c r="H82" s="133"/>
      <c r="I82" s="133"/>
      <c r="J82" s="189"/>
    </row>
    <row r="83" spans="1:10" x14ac:dyDescent="0.2">
      <c r="F83" s="133"/>
      <c r="G83" s="133"/>
      <c r="H83" s="133"/>
      <c r="I83" s="133"/>
      <c r="J83" s="189"/>
    </row>
    <row r="84" spans="1:10" x14ac:dyDescent="0.2">
      <c r="F84" s="133"/>
      <c r="G84" s="133"/>
      <c r="H84" s="133"/>
      <c r="I84" s="133"/>
      <c r="J84" s="189"/>
    </row>
  </sheetData>
  <sheetProtection algorithmName="SHA-512" hashValue="ta+R0a/hMNuuR355dho1X44wmX26zp8a4a6L7C+3CvyUAUMBlw3aTKr2AmLiRzXT9KQ4Cn3ER8DcDh7aDo6tJw==" saltValue="DtMBdfc7SH4TZdqywRX/4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EyEv69iJ64U3aJ13S3fmMg4E+/JL5q8aNGmPyp/joKaPjfr24J0leig7d3cfNrD9+0JsZ3nwi4Wtp2J3+y3JKQ==" saltValue="YM3Zp38jrzdMyEcRH5VrA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414EB-ED96-4AF3-8B28-2B673922709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111</v>
      </c>
      <c r="B1" s="195"/>
      <c r="C1" s="195"/>
      <c r="D1" s="195"/>
      <c r="E1" s="195"/>
      <c r="F1" s="195"/>
      <c r="G1" s="195"/>
      <c r="AG1" t="s">
        <v>112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113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114</v>
      </c>
      <c r="AG3" t="s">
        <v>115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116</v>
      </c>
    </row>
    <row r="5" spans="1:60" x14ac:dyDescent="0.2">
      <c r="D5" s="10"/>
    </row>
    <row r="6" spans="1:60" ht="38.25" x14ac:dyDescent="0.2">
      <c r="A6" s="206" t="s">
        <v>117</v>
      </c>
      <c r="B6" s="208" t="s">
        <v>118</v>
      </c>
      <c r="C6" s="208" t="s">
        <v>119</v>
      </c>
      <c r="D6" s="207" t="s">
        <v>120</v>
      </c>
      <c r="E6" s="206" t="s">
        <v>121</v>
      </c>
      <c r="F6" s="205" t="s">
        <v>122</v>
      </c>
      <c r="G6" s="206" t="s">
        <v>29</v>
      </c>
      <c r="H6" s="209" t="s">
        <v>30</v>
      </c>
      <c r="I6" s="209" t="s">
        <v>123</v>
      </c>
      <c r="J6" s="209" t="s">
        <v>31</v>
      </c>
      <c r="K6" s="209" t="s">
        <v>124</v>
      </c>
      <c r="L6" s="209" t="s">
        <v>125</v>
      </c>
      <c r="M6" s="209" t="s">
        <v>126</v>
      </c>
      <c r="N6" s="209" t="s">
        <v>127</v>
      </c>
      <c r="O6" s="209" t="s">
        <v>128</v>
      </c>
      <c r="P6" s="209" t="s">
        <v>129</v>
      </c>
      <c r="Q6" s="209" t="s">
        <v>130</v>
      </c>
      <c r="R6" s="209" t="s">
        <v>131</v>
      </c>
      <c r="S6" s="209" t="s">
        <v>132</v>
      </c>
      <c r="T6" s="209" t="s">
        <v>133</v>
      </c>
      <c r="U6" s="209" t="s">
        <v>134</v>
      </c>
      <c r="V6" s="209" t="s">
        <v>135</v>
      </c>
      <c r="W6" s="209" t="s">
        <v>136</v>
      </c>
      <c r="X6" s="209" t="s">
        <v>137</v>
      </c>
      <c r="Y6" s="209" t="s">
        <v>138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139</v>
      </c>
      <c r="B8" s="225" t="s">
        <v>109</v>
      </c>
      <c r="C8" s="245" t="s">
        <v>27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0</v>
      </c>
      <c r="J8" s="228"/>
      <c r="K8" s="228">
        <f>SUM(K9:K11)</f>
        <v>0</v>
      </c>
      <c r="L8" s="228"/>
      <c r="M8" s="228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8"/>
      <c r="S8" s="228"/>
      <c r="T8" s="229"/>
      <c r="U8" s="223"/>
      <c r="V8" s="223">
        <f>SUM(V9:V11)</f>
        <v>0</v>
      </c>
      <c r="W8" s="223"/>
      <c r="X8" s="223"/>
      <c r="Y8" s="223"/>
      <c r="AG8" t="s">
        <v>140</v>
      </c>
    </row>
    <row r="9" spans="1:60" outlineLevel="1" x14ac:dyDescent="0.2">
      <c r="A9" s="238">
        <v>1</v>
      </c>
      <c r="B9" s="239" t="s">
        <v>141</v>
      </c>
      <c r="C9" s="246" t="s">
        <v>142</v>
      </c>
      <c r="D9" s="240" t="s">
        <v>143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144</v>
      </c>
      <c r="T9" s="244" t="s">
        <v>145</v>
      </c>
      <c r="U9" s="221">
        <v>0</v>
      </c>
      <c r="V9" s="221">
        <f>ROUND(E9*U9,2)</f>
        <v>0</v>
      </c>
      <c r="W9" s="221"/>
      <c r="X9" s="221" t="s">
        <v>47</v>
      </c>
      <c r="Y9" s="221" t="s">
        <v>146</v>
      </c>
      <c r="Z9" s="210"/>
      <c r="AA9" s="210"/>
      <c r="AB9" s="210"/>
      <c r="AC9" s="210"/>
      <c r="AD9" s="210"/>
      <c r="AE9" s="210"/>
      <c r="AF9" s="210"/>
      <c r="AG9" s="210" t="s">
        <v>147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148</v>
      </c>
      <c r="C10" s="246" t="s">
        <v>149</v>
      </c>
      <c r="D10" s="240" t="s">
        <v>143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144</v>
      </c>
      <c r="T10" s="244" t="s">
        <v>145</v>
      </c>
      <c r="U10" s="221">
        <v>0</v>
      </c>
      <c r="V10" s="221">
        <f>ROUND(E10*U10,2)</f>
        <v>0</v>
      </c>
      <c r="W10" s="221"/>
      <c r="X10" s="221" t="s">
        <v>47</v>
      </c>
      <c r="Y10" s="221" t="s">
        <v>146</v>
      </c>
      <c r="Z10" s="210"/>
      <c r="AA10" s="210"/>
      <c r="AB10" s="210"/>
      <c r="AC10" s="210"/>
      <c r="AD10" s="210"/>
      <c r="AE10" s="210"/>
      <c r="AF10" s="210"/>
      <c r="AG10" s="210" t="s">
        <v>150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151</v>
      </c>
      <c r="C11" s="246" t="s">
        <v>152</v>
      </c>
      <c r="D11" s="240" t="s">
        <v>143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144</v>
      </c>
      <c r="T11" s="244" t="s">
        <v>145</v>
      </c>
      <c r="U11" s="221">
        <v>0</v>
      </c>
      <c r="V11" s="221">
        <f>ROUND(E11*U11,2)</f>
        <v>0</v>
      </c>
      <c r="W11" s="221"/>
      <c r="X11" s="221" t="s">
        <v>47</v>
      </c>
      <c r="Y11" s="221" t="s">
        <v>146</v>
      </c>
      <c r="Z11" s="210"/>
      <c r="AA11" s="210"/>
      <c r="AB11" s="210"/>
      <c r="AC11" s="210"/>
      <c r="AD11" s="210"/>
      <c r="AE11" s="210"/>
      <c r="AF11" s="210"/>
      <c r="AG11" s="210" t="s">
        <v>150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4" t="s">
        <v>139</v>
      </c>
      <c r="B12" s="225" t="s">
        <v>110</v>
      </c>
      <c r="C12" s="245" t="s">
        <v>28</v>
      </c>
      <c r="D12" s="226"/>
      <c r="E12" s="227"/>
      <c r="F12" s="228"/>
      <c r="G12" s="228">
        <f>SUMIF(AG13:AG16,"&lt;&gt;NOR",G13:G16)</f>
        <v>0</v>
      </c>
      <c r="H12" s="228"/>
      <c r="I12" s="228">
        <f>SUM(I13:I16)</f>
        <v>0</v>
      </c>
      <c r="J12" s="228"/>
      <c r="K12" s="228">
        <f>SUM(K13:K16)</f>
        <v>0</v>
      </c>
      <c r="L12" s="228"/>
      <c r="M12" s="228">
        <f>SUM(M13:M16)</f>
        <v>0</v>
      </c>
      <c r="N12" s="227"/>
      <c r="O12" s="227">
        <f>SUM(O13:O16)</f>
        <v>0</v>
      </c>
      <c r="P12" s="227"/>
      <c r="Q12" s="227">
        <f>SUM(Q13:Q16)</f>
        <v>0</v>
      </c>
      <c r="R12" s="228"/>
      <c r="S12" s="228"/>
      <c r="T12" s="229"/>
      <c r="U12" s="223"/>
      <c r="V12" s="223">
        <f>SUM(V13:V16)</f>
        <v>0</v>
      </c>
      <c r="W12" s="223"/>
      <c r="X12" s="223"/>
      <c r="Y12" s="223"/>
      <c r="AG12" t="s">
        <v>140</v>
      </c>
    </row>
    <row r="13" spans="1:60" outlineLevel="1" x14ac:dyDescent="0.2">
      <c r="A13" s="238">
        <v>4</v>
      </c>
      <c r="B13" s="239" t="s">
        <v>153</v>
      </c>
      <c r="C13" s="246" t="s">
        <v>154</v>
      </c>
      <c r="D13" s="240" t="s">
        <v>143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144</v>
      </c>
      <c r="T13" s="244" t="s">
        <v>145</v>
      </c>
      <c r="U13" s="221">
        <v>0</v>
      </c>
      <c r="V13" s="221">
        <f>ROUND(E13*U13,2)</f>
        <v>0</v>
      </c>
      <c r="W13" s="221"/>
      <c r="X13" s="221" t="s">
        <v>47</v>
      </c>
      <c r="Y13" s="221" t="s">
        <v>146</v>
      </c>
      <c r="Z13" s="210"/>
      <c r="AA13" s="210"/>
      <c r="AB13" s="210"/>
      <c r="AC13" s="210"/>
      <c r="AD13" s="210"/>
      <c r="AE13" s="210"/>
      <c r="AF13" s="210"/>
      <c r="AG13" s="210" t="s">
        <v>150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5</v>
      </c>
      <c r="B14" s="239" t="s">
        <v>155</v>
      </c>
      <c r="C14" s="246" t="s">
        <v>156</v>
      </c>
      <c r="D14" s="240" t="s">
        <v>143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144</v>
      </c>
      <c r="T14" s="244" t="s">
        <v>145</v>
      </c>
      <c r="U14" s="221">
        <v>0</v>
      </c>
      <c r="V14" s="221">
        <f>ROUND(E14*U14,2)</f>
        <v>0</v>
      </c>
      <c r="W14" s="221"/>
      <c r="X14" s="221" t="s">
        <v>47</v>
      </c>
      <c r="Y14" s="221" t="s">
        <v>146</v>
      </c>
      <c r="Z14" s="210"/>
      <c r="AA14" s="210"/>
      <c r="AB14" s="210"/>
      <c r="AC14" s="210"/>
      <c r="AD14" s="210"/>
      <c r="AE14" s="210"/>
      <c r="AF14" s="210"/>
      <c r="AG14" s="210" t="s">
        <v>150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6</v>
      </c>
      <c r="B15" s="239" t="s">
        <v>157</v>
      </c>
      <c r="C15" s="246" t="s">
        <v>158</v>
      </c>
      <c r="D15" s="240" t="s">
        <v>143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144</v>
      </c>
      <c r="T15" s="244" t="s">
        <v>145</v>
      </c>
      <c r="U15" s="221">
        <v>0</v>
      </c>
      <c r="V15" s="221">
        <f>ROUND(E15*U15,2)</f>
        <v>0</v>
      </c>
      <c r="W15" s="221"/>
      <c r="X15" s="221" t="s">
        <v>47</v>
      </c>
      <c r="Y15" s="221" t="s">
        <v>146</v>
      </c>
      <c r="Z15" s="210"/>
      <c r="AA15" s="210"/>
      <c r="AB15" s="210"/>
      <c r="AC15" s="210"/>
      <c r="AD15" s="210"/>
      <c r="AE15" s="210"/>
      <c r="AF15" s="210"/>
      <c r="AG15" s="210" t="s">
        <v>150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7</v>
      </c>
      <c r="B16" s="232" t="s">
        <v>159</v>
      </c>
      <c r="C16" s="247" t="s">
        <v>160</v>
      </c>
      <c r="D16" s="233" t="s">
        <v>143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161</v>
      </c>
      <c r="T16" s="237" t="s">
        <v>145</v>
      </c>
      <c r="U16" s="221">
        <v>0</v>
      </c>
      <c r="V16" s="221">
        <f>ROUND(E16*U16,2)</f>
        <v>0</v>
      </c>
      <c r="W16" s="221"/>
      <c r="X16" s="221" t="s">
        <v>47</v>
      </c>
      <c r="Y16" s="221" t="s">
        <v>146</v>
      </c>
      <c r="Z16" s="210"/>
      <c r="AA16" s="210"/>
      <c r="AB16" s="210"/>
      <c r="AC16" s="210"/>
      <c r="AD16" s="210"/>
      <c r="AE16" s="210"/>
      <c r="AF16" s="210"/>
      <c r="AG16" s="210" t="s">
        <v>150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33" x14ac:dyDescent="0.2">
      <c r="A17" s="3"/>
      <c r="B17" s="4"/>
      <c r="C17" s="248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125</v>
      </c>
    </row>
    <row r="18" spans="1:33" x14ac:dyDescent="0.2">
      <c r="A18" s="213"/>
      <c r="B18" s="214" t="s">
        <v>29</v>
      </c>
      <c r="C18" s="249"/>
      <c r="D18" s="215"/>
      <c r="E18" s="216"/>
      <c r="F18" s="216"/>
      <c r="G18" s="230">
        <f>G8+G12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162</v>
      </c>
    </row>
    <row r="19" spans="1:33" x14ac:dyDescent="0.2">
      <c r="C19" s="250"/>
      <c r="D19" s="10"/>
      <c r="AG19" t="s">
        <v>163</v>
      </c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ikR2Ng2euAAlNElHAIJY5ly4YpeokXGKD6MpRV65ePRQvNpa+pIxZFxShj+MWF5hVDr+7+bmgLOljyBGTg/fw==" saltValue="Ywzh1oNFValvoG001JcXK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69A87-ACC5-4E2A-95CC-8171BB1A1AB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164</v>
      </c>
      <c r="B1" s="195"/>
      <c r="C1" s="195"/>
      <c r="D1" s="195"/>
      <c r="E1" s="195"/>
      <c r="F1" s="195"/>
      <c r="G1" s="195"/>
      <c r="AG1" t="s">
        <v>112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113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113</v>
      </c>
      <c r="AG3" t="s">
        <v>115</v>
      </c>
    </row>
    <row r="4" spans="1:60" ht="24.95" customHeight="1" x14ac:dyDescent="0.2">
      <c r="A4" s="200" t="s">
        <v>9</v>
      </c>
      <c r="B4" s="201" t="s">
        <v>50</v>
      </c>
      <c r="C4" s="202" t="s">
        <v>52</v>
      </c>
      <c r="D4" s="203"/>
      <c r="E4" s="203"/>
      <c r="F4" s="203"/>
      <c r="G4" s="204"/>
      <c r="AG4" t="s">
        <v>116</v>
      </c>
    </row>
    <row r="5" spans="1:60" x14ac:dyDescent="0.2">
      <c r="D5" s="10"/>
    </row>
    <row r="6" spans="1:60" ht="38.25" x14ac:dyDescent="0.2">
      <c r="A6" s="206" t="s">
        <v>117</v>
      </c>
      <c r="B6" s="208" t="s">
        <v>118</v>
      </c>
      <c r="C6" s="208" t="s">
        <v>119</v>
      </c>
      <c r="D6" s="207" t="s">
        <v>120</v>
      </c>
      <c r="E6" s="206" t="s">
        <v>121</v>
      </c>
      <c r="F6" s="205" t="s">
        <v>122</v>
      </c>
      <c r="G6" s="206" t="s">
        <v>29</v>
      </c>
      <c r="H6" s="209" t="s">
        <v>30</v>
      </c>
      <c r="I6" s="209" t="s">
        <v>123</v>
      </c>
      <c r="J6" s="209" t="s">
        <v>31</v>
      </c>
      <c r="K6" s="209" t="s">
        <v>124</v>
      </c>
      <c r="L6" s="209" t="s">
        <v>125</v>
      </c>
      <c r="M6" s="209" t="s">
        <v>126</v>
      </c>
      <c r="N6" s="209" t="s">
        <v>127</v>
      </c>
      <c r="O6" s="209" t="s">
        <v>128</v>
      </c>
      <c r="P6" s="209" t="s">
        <v>129</v>
      </c>
      <c r="Q6" s="209" t="s">
        <v>130</v>
      </c>
      <c r="R6" s="209" t="s">
        <v>131</v>
      </c>
      <c r="S6" s="209" t="s">
        <v>132</v>
      </c>
      <c r="T6" s="209" t="s">
        <v>133</v>
      </c>
      <c r="U6" s="209" t="s">
        <v>134</v>
      </c>
      <c r="V6" s="209" t="s">
        <v>135</v>
      </c>
      <c r="W6" s="209" t="s">
        <v>136</v>
      </c>
      <c r="X6" s="209" t="s">
        <v>137</v>
      </c>
      <c r="Y6" s="209" t="s">
        <v>138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139</v>
      </c>
      <c r="B8" s="225" t="s">
        <v>84</v>
      </c>
      <c r="C8" s="245" t="s">
        <v>85</v>
      </c>
      <c r="D8" s="226"/>
      <c r="E8" s="227"/>
      <c r="F8" s="228"/>
      <c r="G8" s="228">
        <f>SUMIF(AG9:AG125,"&lt;&gt;NOR",G9:G125)</f>
        <v>0</v>
      </c>
      <c r="H8" s="228"/>
      <c r="I8" s="228">
        <f>SUM(I9:I125)</f>
        <v>0</v>
      </c>
      <c r="J8" s="228"/>
      <c r="K8" s="228">
        <f>SUM(K9:K125)</f>
        <v>0</v>
      </c>
      <c r="L8" s="228"/>
      <c r="M8" s="228">
        <f>SUM(M9:M125)</f>
        <v>0</v>
      </c>
      <c r="N8" s="227"/>
      <c r="O8" s="227">
        <f>SUM(O9:O125)</f>
        <v>0.13</v>
      </c>
      <c r="P8" s="227"/>
      <c r="Q8" s="227">
        <f>SUM(Q9:Q125)</f>
        <v>43.150000000000006</v>
      </c>
      <c r="R8" s="228"/>
      <c r="S8" s="228"/>
      <c r="T8" s="229"/>
      <c r="U8" s="223"/>
      <c r="V8" s="223">
        <f>SUM(V9:V125)</f>
        <v>103.37</v>
      </c>
      <c r="W8" s="223"/>
      <c r="X8" s="223"/>
      <c r="Y8" s="223"/>
      <c r="AG8" t="s">
        <v>140</v>
      </c>
    </row>
    <row r="9" spans="1:60" ht="22.5" outlineLevel="1" x14ac:dyDescent="0.2">
      <c r="A9" s="231">
        <v>1</v>
      </c>
      <c r="B9" s="232" t="s">
        <v>165</v>
      </c>
      <c r="C9" s="247" t="s">
        <v>166</v>
      </c>
      <c r="D9" s="233" t="s">
        <v>167</v>
      </c>
      <c r="E9" s="234">
        <v>2.7143999999999999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4.0000000000000003E-5</v>
      </c>
      <c r="O9" s="234">
        <f>ROUND(E9*N9,2)</f>
        <v>0</v>
      </c>
      <c r="P9" s="234">
        <v>0.13800000000000001</v>
      </c>
      <c r="Q9" s="234">
        <f>ROUND(E9*P9,2)</f>
        <v>0.37</v>
      </c>
      <c r="R9" s="236" t="s">
        <v>168</v>
      </c>
      <c r="S9" s="236" t="s">
        <v>144</v>
      </c>
      <c r="T9" s="237" t="s">
        <v>144</v>
      </c>
      <c r="U9" s="221">
        <v>1.831</v>
      </c>
      <c r="V9" s="221">
        <f>ROUND(E9*U9,2)</f>
        <v>4.97</v>
      </c>
      <c r="W9" s="221"/>
      <c r="X9" s="221" t="s">
        <v>169</v>
      </c>
      <c r="Y9" s="221" t="s">
        <v>146</v>
      </c>
      <c r="Z9" s="210"/>
      <c r="AA9" s="210"/>
      <c r="AB9" s="210"/>
      <c r="AC9" s="210"/>
      <c r="AD9" s="210"/>
      <c r="AE9" s="210"/>
      <c r="AF9" s="210"/>
      <c r="AG9" s="210" t="s">
        <v>170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5" t="s">
        <v>171</v>
      </c>
      <c r="D10" s="251"/>
      <c r="E10" s="252"/>
      <c r="F10" s="221"/>
      <c r="G10" s="22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172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55" t="s">
        <v>173</v>
      </c>
      <c r="D11" s="251"/>
      <c r="E11" s="252">
        <v>0.39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0"/>
      <c r="AA11" s="210"/>
      <c r="AB11" s="210"/>
      <c r="AC11" s="210"/>
      <c r="AD11" s="210"/>
      <c r="AE11" s="210"/>
      <c r="AF11" s="210"/>
      <c r="AG11" s="210" t="s">
        <v>172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55" t="s">
        <v>174</v>
      </c>
      <c r="D12" s="251"/>
      <c r="E12" s="252">
        <v>0.23</v>
      </c>
      <c r="F12" s="221"/>
      <c r="G12" s="221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172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55" t="s">
        <v>175</v>
      </c>
      <c r="D13" s="251"/>
      <c r="E13" s="252">
        <v>0.16</v>
      </c>
      <c r="F13" s="221"/>
      <c r="G13" s="22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0"/>
      <c r="AA13" s="210"/>
      <c r="AB13" s="210"/>
      <c r="AC13" s="210"/>
      <c r="AD13" s="210"/>
      <c r="AE13" s="210"/>
      <c r="AF13" s="210"/>
      <c r="AG13" s="210" t="s">
        <v>172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55" t="s">
        <v>176</v>
      </c>
      <c r="D14" s="251"/>
      <c r="E14" s="252">
        <v>0.16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172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55" t="s">
        <v>177</v>
      </c>
      <c r="D15" s="251"/>
      <c r="E15" s="252">
        <v>0.65</v>
      </c>
      <c r="F15" s="221"/>
      <c r="G15" s="221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21"/>
      <c r="Z15" s="210"/>
      <c r="AA15" s="210"/>
      <c r="AB15" s="210"/>
      <c r="AC15" s="210"/>
      <c r="AD15" s="210"/>
      <c r="AE15" s="210"/>
      <c r="AF15" s="210"/>
      <c r="AG15" s="210" t="s">
        <v>172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55" t="s">
        <v>178</v>
      </c>
      <c r="D16" s="251"/>
      <c r="E16" s="252"/>
      <c r="F16" s="221"/>
      <c r="G16" s="221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172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5" t="s">
        <v>179</v>
      </c>
      <c r="D17" s="251"/>
      <c r="E17" s="252">
        <v>1.1100000000000001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0"/>
      <c r="AA17" s="210"/>
      <c r="AB17" s="210"/>
      <c r="AC17" s="210"/>
      <c r="AD17" s="210"/>
      <c r="AE17" s="210"/>
      <c r="AF17" s="210"/>
      <c r="AG17" s="210" t="s">
        <v>172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2</v>
      </c>
      <c r="B18" s="232" t="s">
        <v>180</v>
      </c>
      <c r="C18" s="247" t="s">
        <v>181</v>
      </c>
      <c r="D18" s="233" t="s">
        <v>167</v>
      </c>
      <c r="E18" s="234">
        <v>80.323400000000007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6.7000000000000002E-4</v>
      </c>
      <c r="O18" s="234">
        <f>ROUND(E18*N18,2)</f>
        <v>0.05</v>
      </c>
      <c r="P18" s="234">
        <v>0.31900000000000001</v>
      </c>
      <c r="Q18" s="234">
        <f>ROUND(E18*P18,2)</f>
        <v>25.62</v>
      </c>
      <c r="R18" s="236" t="s">
        <v>182</v>
      </c>
      <c r="S18" s="236" t="s">
        <v>144</v>
      </c>
      <c r="T18" s="237" t="s">
        <v>144</v>
      </c>
      <c r="U18" s="221">
        <v>0.317</v>
      </c>
      <c r="V18" s="221">
        <f>ROUND(E18*U18,2)</f>
        <v>25.46</v>
      </c>
      <c r="W18" s="221"/>
      <c r="X18" s="221" t="s">
        <v>169</v>
      </c>
      <c r="Y18" s="221" t="s">
        <v>146</v>
      </c>
      <c r="Z18" s="210"/>
      <c r="AA18" s="210"/>
      <c r="AB18" s="210"/>
      <c r="AC18" s="210"/>
      <c r="AD18" s="210"/>
      <c r="AE18" s="210"/>
      <c r="AF18" s="210"/>
      <c r="AG18" s="210" t="s">
        <v>170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17"/>
      <c r="B19" s="218"/>
      <c r="C19" s="256" t="s">
        <v>183</v>
      </c>
      <c r="D19" s="254"/>
      <c r="E19" s="254"/>
      <c r="F19" s="254"/>
      <c r="G19" s="254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184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3" t="str">
        <f>C19</f>
        <v>nebo vybourání otvorů průřezové plochy přes 4 m2 v příčkách, včetně pomocného lešení o výšce podlahy do 1900 mm a pro zatížení do 1,5 kPa  (150 kg/m2),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5" t="s">
        <v>185</v>
      </c>
      <c r="D20" s="251"/>
      <c r="E20" s="252"/>
      <c r="F20" s="221"/>
      <c r="G20" s="22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0"/>
      <c r="AA20" s="210"/>
      <c r="AB20" s="210"/>
      <c r="AC20" s="210"/>
      <c r="AD20" s="210"/>
      <c r="AE20" s="210"/>
      <c r="AF20" s="210"/>
      <c r="AG20" s="210" t="s">
        <v>172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5" t="s">
        <v>186</v>
      </c>
      <c r="D21" s="251"/>
      <c r="E21" s="252">
        <v>6.87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0"/>
      <c r="AA21" s="210"/>
      <c r="AB21" s="210"/>
      <c r="AC21" s="210"/>
      <c r="AD21" s="210"/>
      <c r="AE21" s="210"/>
      <c r="AF21" s="210"/>
      <c r="AG21" s="210" t="s">
        <v>172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55" t="s">
        <v>187</v>
      </c>
      <c r="D22" s="251"/>
      <c r="E22" s="252">
        <v>4.8600000000000003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0"/>
      <c r="AA22" s="210"/>
      <c r="AB22" s="210"/>
      <c r="AC22" s="210"/>
      <c r="AD22" s="210"/>
      <c r="AE22" s="210"/>
      <c r="AF22" s="210"/>
      <c r="AG22" s="210" t="s">
        <v>172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5" t="s">
        <v>188</v>
      </c>
      <c r="D23" s="251"/>
      <c r="E23" s="252">
        <v>11.47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172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5" t="s">
        <v>189</v>
      </c>
      <c r="D24" s="251"/>
      <c r="E24" s="252">
        <v>57.13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0"/>
      <c r="AA24" s="210"/>
      <c r="AB24" s="210"/>
      <c r="AC24" s="210"/>
      <c r="AD24" s="210"/>
      <c r="AE24" s="210"/>
      <c r="AF24" s="210"/>
      <c r="AG24" s="210" t="s">
        <v>172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1">
        <v>3</v>
      </c>
      <c r="B25" s="232" t="s">
        <v>190</v>
      </c>
      <c r="C25" s="247" t="s">
        <v>191</v>
      </c>
      <c r="D25" s="233" t="s">
        <v>192</v>
      </c>
      <c r="E25" s="234">
        <v>3.6918000000000002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1.2800000000000001E-3</v>
      </c>
      <c r="O25" s="234">
        <f>ROUND(E25*N25,2)</f>
        <v>0</v>
      </c>
      <c r="P25" s="234">
        <v>1.8</v>
      </c>
      <c r="Q25" s="234">
        <f>ROUND(E25*P25,2)</f>
        <v>6.65</v>
      </c>
      <c r="R25" s="236" t="s">
        <v>182</v>
      </c>
      <c r="S25" s="236" t="s">
        <v>144</v>
      </c>
      <c r="T25" s="237" t="s">
        <v>144</v>
      </c>
      <c r="U25" s="221">
        <v>1.52</v>
      </c>
      <c r="V25" s="221">
        <f>ROUND(E25*U25,2)</f>
        <v>5.61</v>
      </c>
      <c r="W25" s="221"/>
      <c r="X25" s="221" t="s">
        <v>169</v>
      </c>
      <c r="Y25" s="221" t="s">
        <v>146</v>
      </c>
      <c r="Z25" s="210"/>
      <c r="AA25" s="210"/>
      <c r="AB25" s="210"/>
      <c r="AC25" s="210"/>
      <c r="AD25" s="210"/>
      <c r="AE25" s="210"/>
      <c r="AF25" s="210"/>
      <c r="AG25" s="210" t="s">
        <v>170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2" x14ac:dyDescent="0.2">
      <c r="A26" s="217"/>
      <c r="B26" s="218"/>
      <c r="C26" s="256" t="s">
        <v>193</v>
      </c>
      <c r="D26" s="254"/>
      <c r="E26" s="254"/>
      <c r="F26" s="254"/>
      <c r="G26" s="254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0"/>
      <c r="AA26" s="210"/>
      <c r="AB26" s="210"/>
      <c r="AC26" s="210"/>
      <c r="AD26" s="210"/>
      <c r="AE26" s="210"/>
      <c r="AF26" s="210"/>
      <c r="AG26" s="210" t="s">
        <v>184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53" t="str">
        <f>C26</f>
        <v>nebo vybourání otvorů průřezové plochy přes 4 m2 ve zdivu nadzákladovém, včetně pomocného lešení o výšce podlahy do 1900 mm a pro zatížení do 1,5 kPa  (150 kg/m2)</v>
      </c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55" t="s">
        <v>194</v>
      </c>
      <c r="D27" s="251"/>
      <c r="E27" s="252"/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0"/>
      <c r="AA27" s="210"/>
      <c r="AB27" s="210"/>
      <c r="AC27" s="210"/>
      <c r="AD27" s="210"/>
      <c r="AE27" s="210"/>
      <c r="AF27" s="210"/>
      <c r="AG27" s="210" t="s">
        <v>172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55" t="s">
        <v>195</v>
      </c>
      <c r="D28" s="251"/>
      <c r="E28" s="252">
        <v>3.2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0"/>
      <c r="AA28" s="210"/>
      <c r="AB28" s="210"/>
      <c r="AC28" s="210"/>
      <c r="AD28" s="210"/>
      <c r="AE28" s="210"/>
      <c r="AF28" s="210"/>
      <c r="AG28" s="210" t="s">
        <v>172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3" x14ac:dyDescent="0.2">
      <c r="A29" s="217"/>
      <c r="B29" s="218"/>
      <c r="C29" s="255" t="s">
        <v>196</v>
      </c>
      <c r="D29" s="251"/>
      <c r="E29" s="252">
        <v>0.5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0"/>
      <c r="AA29" s="210"/>
      <c r="AB29" s="210"/>
      <c r="AC29" s="210"/>
      <c r="AD29" s="210"/>
      <c r="AE29" s="210"/>
      <c r="AF29" s="210"/>
      <c r="AG29" s="210" t="s">
        <v>172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31">
        <v>4</v>
      </c>
      <c r="B30" s="232" t="s">
        <v>197</v>
      </c>
      <c r="C30" s="247" t="s">
        <v>198</v>
      </c>
      <c r="D30" s="233" t="s">
        <v>192</v>
      </c>
      <c r="E30" s="234">
        <v>0.73724999999999996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2.2000000000000002</v>
      </c>
      <c r="Q30" s="234">
        <f>ROUND(E30*P30,2)</f>
        <v>1.62</v>
      </c>
      <c r="R30" s="236" t="s">
        <v>182</v>
      </c>
      <c r="S30" s="236" t="s">
        <v>144</v>
      </c>
      <c r="T30" s="237" t="s">
        <v>144</v>
      </c>
      <c r="U30" s="221">
        <v>7.1950000000000003</v>
      </c>
      <c r="V30" s="221">
        <f>ROUND(E30*U30,2)</f>
        <v>5.3</v>
      </c>
      <c r="W30" s="221"/>
      <c r="X30" s="221" t="s">
        <v>169</v>
      </c>
      <c r="Y30" s="221" t="s">
        <v>146</v>
      </c>
      <c r="Z30" s="210"/>
      <c r="AA30" s="210"/>
      <c r="AB30" s="210"/>
      <c r="AC30" s="210"/>
      <c r="AD30" s="210"/>
      <c r="AE30" s="210"/>
      <c r="AF30" s="210"/>
      <c r="AG30" s="210" t="s">
        <v>170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17"/>
      <c r="B31" s="218"/>
      <c r="C31" s="255" t="s">
        <v>199</v>
      </c>
      <c r="D31" s="251"/>
      <c r="E31" s="252"/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0"/>
      <c r="AA31" s="210"/>
      <c r="AB31" s="210"/>
      <c r="AC31" s="210"/>
      <c r="AD31" s="210"/>
      <c r="AE31" s="210"/>
      <c r="AF31" s="210"/>
      <c r="AG31" s="210" t="s">
        <v>172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5" t="s">
        <v>200</v>
      </c>
      <c r="D32" s="251"/>
      <c r="E32" s="252"/>
      <c r="F32" s="221"/>
      <c r="G32" s="22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0"/>
      <c r="AA32" s="210"/>
      <c r="AB32" s="210"/>
      <c r="AC32" s="210"/>
      <c r="AD32" s="210"/>
      <c r="AE32" s="210"/>
      <c r="AF32" s="210"/>
      <c r="AG32" s="210" t="s">
        <v>172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5" t="s">
        <v>201</v>
      </c>
      <c r="D33" s="251"/>
      <c r="E33" s="252">
        <v>0.03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0"/>
      <c r="AA33" s="210"/>
      <c r="AB33" s="210"/>
      <c r="AC33" s="210"/>
      <c r="AD33" s="210"/>
      <c r="AE33" s="210"/>
      <c r="AF33" s="210"/>
      <c r="AG33" s="210" t="s">
        <v>172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5" t="s">
        <v>202</v>
      </c>
      <c r="D34" s="251"/>
      <c r="E34" s="252">
        <v>0.17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0"/>
      <c r="AA34" s="210"/>
      <c r="AB34" s="210"/>
      <c r="AC34" s="210"/>
      <c r="AD34" s="210"/>
      <c r="AE34" s="210"/>
      <c r="AF34" s="210"/>
      <c r="AG34" s="210" t="s">
        <v>172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5" t="s">
        <v>203</v>
      </c>
      <c r="D35" s="251"/>
      <c r="E35" s="252"/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0"/>
      <c r="AA35" s="210"/>
      <c r="AB35" s="210"/>
      <c r="AC35" s="210"/>
      <c r="AD35" s="210"/>
      <c r="AE35" s="210"/>
      <c r="AF35" s="210"/>
      <c r="AG35" s="210" t="s">
        <v>172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55" t="s">
        <v>204</v>
      </c>
      <c r="D36" s="251"/>
      <c r="E36" s="252">
        <v>0.33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0"/>
      <c r="AA36" s="210"/>
      <c r="AB36" s="210"/>
      <c r="AC36" s="210"/>
      <c r="AD36" s="210"/>
      <c r="AE36" s="210"/>
      <c r="AF36" s="210"/>
      <c r="AG36" s="210" t="s">
        <v>172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5" t="s">
        <v>205</v>
      </c>
      <c r="D37" s="251"/>
      <c r="E37" s="252"/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172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5" t="s">
        <v>206</v>
      </c>
      <c r="D38" s="251"/>
      <c r="E38" s="252">
        <v>0.1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0"/>
      <c r="AA38" s="210"/>
      <c r="AB38" s="210"/>
      <c r="AC38" s="210"/>
      <c r="AD38" s="210"/>
      <c r="AE38" s="210"/>
      <c r="AF38" s="210"/>
      <c r="AG38" s="210" t="s">
        <v>172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5" t="s">
        <v>207</v>
      </c>
      <c r="D39" s="251"/>
      <c r="E39" s="252"/>
      <c r="F39" s="221"/>
      <c r="G39" s="22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0"/>
      <c r="AA39" s="210"/>
      <c r="AB39" s="210"/>
      <c r="AC39" s="210"/>
      <c r="AD39" s="210"/>
      <c r="AE39" s="210"/>
      <c r="AF39" s="210"/>
      <c r="AG39" s="210" t="s">
        <v>172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5" t="s">
        <v>208</v>
      </c>
      <c r="D40" s="251"/>
      <c r="E40" s="252">
        <v>0.04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0"/>
      <c r="AA40" s="210"/>
      <c r="AB40" s="210"/>
      <c r="AC40" s="210"/>
      <c r="AD40" s="210"/>
      <c r="AE40" s="210"/>
      <c r="AF40" s="210"/>
      <c r="AG40" s="210" t="s">
        <v>172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55" t="s">
        <v>209</v>
      </c>
      <c r="D41" s="251"/>
      <c r="E41" s="252">
        <v>0.04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0"/>
      <c r="AA41" s="210"/>
      <c r="AB41" s="210"/>
      <c r="AC41" s="210"/>
      <c r="AD41" s="210"/>
      <c r="AE41" s="210"/>
      <c r="AF41" s="210"/>
      <c r="AG41" s="210" t="s">
        <v>172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5" t="s">
        <v>210</v>
      </c>
      <c r="D42" s="251"/>
      <c r="E42" s="252">
        <v>0.04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0"/>
      <c r="AA42" s="210"/>
      <c r="AB42" s="210"/>
      <c r="AC42" s="210"/>
      <c r="AD42" s="210"/>
      <c r="AE42" s="210"/>
      <c r="AF42" s="210"/>
      <c r="AG42" s="210" t="s">
        <v>172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1">
        <v>5</v>
      </c>
      <c r="B43" s="232" t="s">
        <v>211</v>
      </c>
      <c r="C43" s="247" t="s">
        <v>212</v>
      </c>
      <c r="D43" s="233" t="s">
        <v>167</v>
      </c>
      <c r="E43" s="234">
        <v>13.29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4">
        <v>0</v>
      </c>
      <c r="O43" s="234">
        <f>ROUND(E43*N43,2)</f>
        <v>0</v>
      </c>
      <c r="P43" s="234">
        <v>0.02</v>
      </c>
      <c r="Q43" s="234">
        <f>ROUND(E43*P43,2)</f>
        <v>0.27</v>
      </c>
      <c r="R43" s="236" t="s">
        <v>182</v>
      </c>
      <c r="S43" s="236" t="s">
        <v>144</v>
      </c>
      <c r="T43" s="237" t="s">
        <v>144</v>
      </c>
      <c r="U43" s="221">
        <v>0.23</v>
      </c>
      <c r="V43" s="221">
        <f>ROUND(E43*U43,2)</f>
        <v>3.06</v>
      </c>
      <c r="W43" s="221"/>
      <c r="X43" s="221" t="s">
        <v>169</v>
      </c>
      <c r="Y43" s="221" t="s">
        <v>146</v>
      </c>
      <c r="Z43" s="210"/>
      <c r="AA43" s="210"/>
      <c r="AB43" s="210"/>
      <c r="AC43" s="210"/>
      <c r="AD43" s="210"/>
      <c r="AE43" s="210"/>
      <c r="AF43" s="210"/>
      <c r="AG43" s="210" t="s">
        <v>170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56" t="s">
        <v>213</v>
      </c>
      <c r="D44" s="254"/>
      <c r="E44" s="254"/>
      <c r="F44" s="254"/>
      <c r="G44" s="254"/>
      <c r="H44" s="221"/>
      <c r="I44" s="221"/>
      <c r="J44" s="221"/>
      <c r="K44" s="221"/>
      <c r="L44" s="221"/>
      <c r="M44" s="221"/>
      <c r="N44" s="220"/>
      <c r="O44" s="220"/>
      <c r="P44" s="220"/>
      <c r="Q44" s="220"/>
      <c r="R44" s="221"/>
      <c r="S44" s="221"/>
      <c r="T44" s="221"/>
      <c r="U44" s="221"/>
      <c r="V44" s="221"/>
      <c r="W44" s="221"/>
      <c r="X44" s="221"/>
      <c r="Y44" s="221"/>
      <c r="Z44" s="210"/>
      <c r="AA44" s="210"/>
      <c r="AB44" s="210"/>
      <c r="AC44" s="210"/>
      <c r="AD44" s="210"/>
      <c r="AE44" s="210"/>
      <c r="AF44" s="210"/>
      <c r="AG44" s="210" t="s">
        <v>184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5" t="s">
        <v>200</v>
      </c>
      <c r="D45" s="251"/>
      <c r="E45" s="252"/>
      <c r="F45" s="221"/>
      <c r="G45" s="22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0"/>
      <c r="AA45" s="210"/>
      <c r="AB45" s="210"/>
      <c r="AC45" s="210"/>
      <c r="AD45" s="210"/>
      <c r="AE45" s="210"/>
      <c r="AF45" s="210"/>
      <c r="AG45" s="210" t="s">
        <v>172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5" t="s">
        <v>214</v>
      </c>
      <c r="D46" s="251"/>
      <c r="E46" s="252">
        <v>2.25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0"/>
      <c r="AA46" s="210"/>
      <c r="AB46" s="210"/>
      <c r="AC46" s="210"/>
      <c r="AD46" s="210"/>
      <c r="AE46" s="210"/>
      <c r="AF46" s="210"/>
      <c r="AG46" s="210" t="s">
        <v>172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55" t="s">
        <v>215</v>
      </c>
      <c r="D47" s="251"/>
      <c r="E47" s="252">
        <v>11.04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0"/>
      <c r="AA47" s="210"/>
      <c r="AB47" s="210"/>
      <c r="AC47" s="210"/>
      <c r="AD47" s="210"/>
      <c r="AE47" s="210"/>
      <c r="AF47" s="210"/>
      <c r="AG47" s="210" t="s">
        <v>172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1">
        <v>6</v>
      </c>
      <c r="B48" s="232" t="s">
        <v>216</v>
      </c>
      <c r="C48" s="247" t="s">
        <v>217</v>
      </c>
      <c r="D48" s="233" t="s">
        <v>218</v>
      </c>
      <c r="E48" s="234">
        <v>14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6" t="s">
        <v>182</v>
      </c>
      <c r="S48" s="236" t="s">
        <v>144</v>
      </c>
      <c r="T48" s="237" t="s">
        <v>144</v>
      </c>
      <c r="U48" s="221">
        <v>0.05</v>
      </c>
      <c r="V48" s="221">
        <f>ROUND(E48*U48,2)</f>
        <v>0.7</v>
      </c>
      <c r="W48" s="221"/>
      <c r="X48" s="221" t="s">
        <v>169</v>
      </c>
      <c r="Y48" s="221" t="s">
        <v>146</v>
      </c>
      <c r="Z48" s="210"/>
      <c r="AA48" s="210"/>
      <c r="AB48" s="210"/>
      <c r="AC48" s="210"/>
      <c r="AD48" s="210"/>
      <c r="AE48" s="210"/>
      <c r="AF48" s="210"/>
      <c r="AG48" s="210" t="s">
        <v>170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6" t="s">
        <v>219</v>
      </c>
      <c r="D49" s="254"/>
      <c r="E49" s="254"/>
      <c r="F49" s="254"/>
      <c r="G49" s="254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0"/>
      <c r="AA49" s="210"/>
      <c r="AB49" s="210"/>
      <c r="AC49" s="210"/>
      <c r="AD49" s="210"/>
      <c r="AE49" s="210"/>
      <c r="AF49" s="210"/>
      <c r="AG49" s="210" t="s">
        <v>184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55" t="s">
        <v>220</v>
      </c>
      <c r="D50" s="251"/>
      <c r="E50" s="252"/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0"/>
      <c r="AA50" s="210"/>
      <c r="AB50" s="210"/>
      <c r="AC50" s="210"/>
      <c r="AD50" s="210"/>
      <c r="AE50" s="210"/>
      <c r="AF50" s="210"/>
      <c r="AG50" s="210" t="s">
        <v>172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5" t="s">
        <v>221</v>
      </c>
      <c r="D51" s="251"/>
      <c r="E51" s="252">
        <v>1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0"/>
      <c r="AA51" s="210"/>
      <c r="AB51" s="210"/>
      <c r="AC51" s="210"/>
      <c r="AD51" s="210"/>
      <c r="AE51" s="210"/>
      <c r="AF51" s="210"/>
      <c r="AG51" s="210" t="s">
        <v>172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5" t="s">
        <v>222</v>
      </c>
      <c r="D52" s="251"/>
      <c r="E52" s="252">
        <v>1</v>
      </c>
      <c r="F52" s="221"/>
      <c r="G52" s="221"/>
      <c r="H52" s="221"/>
      <c r="I52" s="221"/>
      <c r="J52" s="221"/>
      <c r="K52" s="221"/>
      <c r="L52" s="221"/>
      <c r="M52" s="221"/>
      <c r="N52" s="220"/>
      <c r="O52" s="220"/>
      <c r="P52" s="220"/>
      <c r="Q52" s="220"/>
      <c r="R52" s="221"/>
      <c r="S52" s="221"/>
      <c r="T52" s="221"/>
      <c r="U52" s="221"/>
      <c r="V52" s="221"/>
      <c r="W52" s="221"/>
      <c r="X52" s="221"/>
      <c r="Y52" s="221"/>
      <c r="Z52" s="210"/>
      <c r="AA52" s="210"/>
      <c r="AB52" s="210"/>
      <c r="AC52" s="210"/>
      <c r="AD52" s="210"/>
      <c r="AE52" s="210"/>
      <c r="AF52" s="210"/>
      <c r="AG52" s="210" t="s">
        <v>172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5" t="s">
        <v>223</v>
      </c>
      <c r="D53" s="251"/>
      <c r="E53" s="252">
        <v>1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0"/>
      <c r="AA53" s="210"/>
      <c r="AB53" s="210"/>
      <c r="AC53" s="210"/>
      <c r="AD53" s="210"/>
      <c r="AE53" s="210"/>
      <c r="AF53" s="210"/>
      <c r="AG53" s="210" t="s">
        <v>172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5" t="s">
        <v>224</v>
      </c>
      <c r="D54" s="251"/>
      <c r="E54" s="252">
        <v>1</v>
      </c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0"/>
      <c r="AA54" s="210"/>
      <c r="AB54" s="210"/>
      <c r="AC54" s="210"/>
      <c r="AD54" s="210"/>
      <c r="AE54" s="210"/>
      <c r="AF54" s="210"/>
      <c r="AG54" s="210" t="s">
        <v>172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5" t="s">
        <v>225</v>
      </c>
      <c r="D55" s="251"/>
      <c r="E55" s="252">
        <v>1</v>
      </c>
      <c r="F55" s="221"/>
      <c r="G55" s="221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0"/>
      <c r="AA55" s="210"/>
      <c r="AB55" s="210"/>
      <c r="AC55" s="210"/>
      <c r="AD55" s="210"/>
      <c r="AE55" s="210"/>
      <c r="AF55" s="210"/>
      <c r="AG55" s="210" t="s">
        <v>172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5" t="s">
        <v>226</v>
      </c>
      <c r="D56" s="251"/>
      <c r="E56" s="252">
        <v>1</v>
      </c>
      <c r="F56" s="221"/>
      <c r="G56" s="22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0"/>
      <c r="AA56" s="210"/>
      <c r="AB56" s="210"/>
      <c r="AC56" s="210"/>
      <c r="AD56" s="210"/>
      <c r="AE56" s="210"/>
      <c r="AF56" s="210"/>
      <c r="AG56" s="210" t="s">
        <v>172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5" t="s">
        <v>227</v>
      </c>
      <c r="D57" s="251"/>
      <c r="E57" s="252">
        <v>1</v>
      </c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0"/>
      <c r="AA57" s="210"/>
      <c r="AB57" s="210"/>
      <c r="AC57" s="210"/>
      <c r="AD57" s="210"/>
      <c r="AE57" s="210"/>
      <c r="AF57" s="210"/>
      <c r="AG57" s="210" t="s">
        <v>172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5" t="s">
        <v>228</v>
      </c>
      <c r="D58" s="251"/>
      <c r="E58" s="252">
        <v>1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0"/>
      <c r="AA58" s="210"/>
      <c r="AB58" s="210"/>
      <c r="AC58" s="210"/>
      <c r="AD58" s="210"/>
      <c r="AE58" s="210"/>
      <c r="AF58" s="210"/>
      <c r="AG58" s="210" t="s">
        <v>172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5" t="s">
        <v>229</v>
      </c>
      <c r="D59" s="251"/>
      <c r="E59" s="252">
        <v>1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0"/>
      <c r="AA59" s="210"/>
      <c r="AB59" s="210"/>
      <c r="AC59" s="210"/>
      <c r="AD59" s="210"/>
      <c r="AE59" s="210"/>
      <c r="AF59" s="210"/>
      <c r="AG59" s="210" t="s">
        <v>172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5" t="s">
        <v>230</v>
      </c>
      <c r="D60" s="251"/>
      <c r="E60" s="252">
        <v>1</v>
      </c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0"/>
      <c r="AA60" s="210"/>
      <c r="AB60" s="210"/>
      <c r="AC60" s="210"/>
      <c r="AD60" s="210"/>
      <c r="AE60" s="210"/>
      <c r="AF60" s="210"/>
      <c r="AG60" s="210" t="s">
        <v>172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5" t="s">
        <v>231</v>
      </c>
      <c r="D61" s="251"/>
      <c r="E61" s="252">
        <v>1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0"/>
      <c r="AA61" s="210"/>
      <c r="AB61" s="210"/>
      <c r="AC61" s="210"/>
      <c r="AD61" s="210"/>
      <c r="AE61" s="210"/>
      <c r="AF61" s="210"/>
      <c r="AG61" s="210" t="s">
        <v>172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5" t="s">
        <v>232</v>
      </c>
      <c r="D62" s="251"/>
      <c r="E62" s="252">
        <v>1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172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5" t="s">
        <v>233</v>
      </c>
      <c r="D63" s="251"/>
      <c r="E63" s="252">
        <v>1</v>
      </c>
      <c r="F63" s="221"/>
      <c r="G63" s="22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0"/>
      <c r="AA63" s="210"/>
      <c r="AB63" s="210"/>
      <c r="AC63" s="210"/>
      <c r="AD63" s="210"/>
      <c r="AE63" s="210"/>
      <c r="AF63" s="210"/>
      <c r="AG63" s="210" t="s">
        <v>172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5" t="s">
        <v>234</v>
      </c>
      <c r="D64" s="251"/>
      <c r="E64" s="252">
        <v>1</v>
      </c>
      <c r="F64" s="221"/>
      <c r="G64" s="221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0"/>
      <c r="AA64" s="210"/>
      <c r="AB64" s="210"/>
      <c r="AC64" s="210"/>
      <c r="AD64" s="210"/>
      <c r="AE64" s="210"/>
      <c r="AF64" s="210"/>
      <c r="AG64" s="210" t="s">
        <v>172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1">
        <v>7</v>
      </c>
      <c r="B65" s="232" t="s">
        <v>235</v>
      </c>
      <c r="C65" s="247" t="s">
        <v>236</v>
      </c>
      <c r="D65" s="233" t="s">
        <v>167</v>
      </c>
      <c r="E65" s="234">
        <v>3.6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4">
        <v>1.17E-3</v>
      </c>
      <c r="O65" s="234">
        <f>ROUND(E65*N65,2)</f>
        <v>0</v>
      </c>
      <c r="P65" s="234">
        <v>8.7999999999999995E-2</v>
      </c>
      <c r="Q65" s="234">
        <f>ROUND(E65*P65,2)</f>
        <v>0.32</v>
      </c>
      <c r="R65" s="236" t="s">
        <v>182</v>
      </c>
      <c r="S65" s="236" t="s">
        <v>144</v>
      </c>
      <c r="T65" s="237" t="s">
        <v>144</v>
      </c>
      <c r="U65" s="221">
        <v>0.55600000000000005</v>
      </c>
      <c r="V65" s="221">
        <f>ROUND(E65*U65,2)</f>
        <v>2</v>
      </c>
      <c r="W65" s="221"/>
      <c r="X65" s="221" t="s">
        <v>169</v>
      </c>
      <c r="Y65" s="221" t="s">
        <v>146</v>
      </c>
      <c r="Z65" s="210"/>
      <c r="AA65" s="210"/>
      <c r="AB65" s="210"/>
      <c r="AC65" s="210"/>
      <c r="AD65" s="210"/>
      <c r="AE65" s="210"/>
      <c r="AF65" s="210"/>
      <c r="AG65" s="210" t="s">
        <v>170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6" t="s">
        <v>237</v>
      </c>
      <c r="D66" s="254"/>
      <c r="E66" s="254"/>
      <c r="F66" s="254"/>
      <c r="G66" s="254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0"/>
      <c r="AA66" s="210"/>
      <c r="AB66" s="210"/>
      <c r="AC66" s="210"/>
      <c r="AD66" s="210"/>
      <c r="AE66" s="210"/>
      <c r="AF66" s="210"/>
      <c r="AG66" s="210" t="s">
        <v>184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5" t="s">
        <v>220</v>
      </c>
      <c r="D67" s="251"/>
      <c r="E67" s="252"/>
      <c r="F67" s="221"/>
      <c r="G67" s="221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172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5" t="s">
        <v>238</v>
      </c>
      <c r="D68" s="251"/>
      <c r="E68" s="252">
        <v>1.8</v>
      </c>
      <c r="F68" s="221"/>
      <c r="G68" s="22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0"/>
      <c r="AA68" s="210"/>
      <c r="AB68" s="210"/>
      <c r="AC68" s="210"/>
      <c r="AD68" s="210"/>
      <c r="AE68" s="210"/>
      <c r="AF68" s="210"/>
      <c r="AG68" s="210" t="s">
        <v>172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5" t="s">
        <v>239</v>
      </c>
      <c r="D69" s="251"/>
      <c r="E69" s="252">
        <v>1.8</v>
      </c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0"/>
      <c r="AA69" s="210"/>
      <c r="AB69" s="210"/>
      <c r="AC69" s="210"/>
      <c r="AD69" s="210"/>
      <c r="AE69" s="210"/>
      <c r="AF69" s="210"/>
      <c r="AG69" s="210" t="s">
        <v>172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1">
        <v>8</v>
      </c>
      <c r="B70" s="232" t="s">
        <v>240</v>
      </c>
      <c r="C70" s="247" t="s">
        <v>241</v>
      </c>
      <c r="D70" s="233" t="s">
        <v>167</v>
      </c>
      <c r="E70" s="234">
        <v>2.1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4">
        <v>1E-3</v>
      </c>
      <c r="O70" s="234">
        <f>ROUND(E70*N70,2)</f>
        <v>0</v>
      </c>
      <c r="P70" s="234">
        <v>6.7000000000000004E-2</v>
      </c>
      <c r="Q70" s="234">
        <f>ROUND(E70*P70,2)</f>
        <v>0.14000000000000001</v>
      </c>
      <c r="R70" s="236" t="s">
        <v>182</v>
      </c>
      <c r="S70" s="236" t="s">
        <v>144</v>
      </c>
      <c r="T70" s="237" t="s">
        <v>144</v>
      </c>
      <c r="U70" s="221">
        <v>0.53300000000000003</v>
      </c>
      <c r="V70" s="221">
        <f>ROUND(E70*U70,2)</f>
        <v>1.1200000000000001</v>
      </c>
      <c r="W70" s="221"/>
      <c r="X70" s="221" t="s">
        <v>169</v>
      </c>
      <c r="Y70" s="221" t="s">
        <v>146</v>
      </c>
      <c r="Z70" s="210"/>
      <c r="AA70" s="210"/>
      <c r="AB70" s="210"/>
      <c r="AC70" s="210"/>
      <c r="AD70" s="210"/>
      <c r="AE70" s="210"/>
      <c r="AF70" s="210"/>
      <c r="AG70" s="210" t="s">
        <v>170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6" t="s">
        <v>237</v>
      </c>
      <c r="D71" s="254"/>
      <c r="E71" s="254"/>
      <c r="F71" s="254"/>
      <c r="G71" s="254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0"/>
      <c r="AA71" s="210"/>
      <c r="AB71" s="210"/>
      <c r="AC71" s="210"/>
      <c r="AD71" s="210"/>
      <c r="AE71" s="210"/>
      <c r="AF71" s="210"/>
      <c r="AG71" s="210" t="s">
        <v>184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55" t="s">
        <v>220</v>
      </c>
      <c r="D72" s="251"/>
      <c r="E72" s="252"/>
      <c r="F72" s="221"/>
      <c r="G72" s="221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0"/>
      <c r="AA72" s="210"/>
      <c r="AB72" s="210"/>
      <c r="AC72" s="210"/>
      <c r="AD72" s="210"/>
      <c r="AE72" s="210"/>
      <c r="AF72" s="210"/>
      <c r="AG72" s="210" t="s">
        <v>172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5" t="s">
        <v>242</v>
      </c>
      <c r="D73" s="251"/>
      <c r="E73" s="252">
        <v>2.1</v>
      </c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0"/>
      <c r="AA73" s="210"/>
      <c r="AB73" s="210"/>
      <c r="AC73" s="210"/>
      <c r="AD73" s="210"/>
      <c r="AE73" s="210"/>
      <c r="AF73" s="210"/>
      <c r="AG73" s="210" t="s">
        <v>172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33.75" outlineLevel="1" x14ac:dyDescent="0.2">
      <c r="A74" s="231">
        <v>9</v>
      </c>
      <c r="B74" s="232" t="s">
        <v>243</v>
      </c>
      <c r="C74" s="247" t="s">
        <v>244</v>
      </c>
      <c r="D74" s="233" t="s">
        <v>167</v>
      </c>
      <c r="E74" s="234">
        <v>15.6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1.17E-3</v>
      </c>
      <c r="O74" s="234">
        <f>ROUND(E74*N74,2)</f>
        <v>0.02</v>
      </c>
      <c r="P74" s="234">
        <v>7.5999999999999998E-2</v>
      </c>
      <c r="Q74" s="234">
        <f>ROUND(E74*P74,2)</f>
        <v>1.19</v>
      </c>
      <c r="R74" s="236" t="s">
        <v>182</v>
      </c>
      <c r="S74" s="236" t="s">
        <v>144</v>
      </c>
      <c r="T74" s="237" t="s">
        <v>144</v>
      </c>
      <c r="U74" s="221">
        <v>0.93899999999999995</v>
      </c>
      <c r="V74" s="221">
        <f>ROUND(E74*U74,2)</f>
        <v>14.65</v>
      </c>
      <c r="W74" s="221"/>
      <c r="X74" s="221" t="s">
        <v>169</v>
      </c>
      <c r="Y74" s="221" t="s">
        <v>146</v>
      </c>
      <c r="Z74" s="210"/>
      <c r="AA74" s="210"/>
      <c r="AB74" s="210"/>
      <c r="AC74" s="210"/>
      <c r="AD74" s="210"/>
      <c r="AE74" s="210"/>
      <c r="AF74" s="210"/>
      <c r="AG74" s="210" t="s">
        <v>170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5" t="s">
        <v>220</v>
      </c>
      <c r="D75" s="251"/>
      <c r="E75" s="252"/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172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5" t="s">
        <v>245</v>
      </c>
      <c r="D76" s="251"/>
      <c r="E76" s="252">
        <v>1.4</v>
      </c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0"/>
      <c r="AA76" s="210"/>
      <c r="AB76" s="210"/>
      <c r="AC76" s="210"/>
      <c r="AD76" s="210"/>
      <c r="AE76" s="210"/>
      <c r="AF76" s="210"/>
      <c r="AG76" s="210" t="s">
        <v>172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5" t="s">
        <v>246</v>
      </c>
      <c r="D77" s="251"/>
      <c r="E77" s="252">
        <v>1.4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0"/>
      <c r="AA77" s="210"/>
      <c r="AB77" s="210"/>
      <c r="AC77" s="210"/>
      <c r="AD77" s="210"/>
      <c r="AE77" s="210"/>
      <c r="AF77" s="210"/>
      <c r="AG77" s="210" t="s">
        <v>172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5" t="s">
        <v>247</v>
      </c>
      <c r="D78" s="251"/>
      <c r="E78" s="252">
        <v>1.4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172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5" t="s">
        <v>248</v>
      </c>
      <c r="D79" s="251"/>
      <c r="E79" s="252">
        <v>1.6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0"/>
      <c r="AA79" s="210"/>
      <c r="AB79" s="210"/>
      <c r="AC79" s="210"/>
      <c r="AD79" s="210"/>
      <c r="AE79" s="210"/>
      <c r="AF79" s="210"/>
      <c r="AG79" s="210" t="s">
        <v>172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5" t="s">
        <v>249</v>
      </c>
      <c r="D80" s="251"/>
      <c r="E80" s="252">
        <v>1.6</v>
      </c>
      <c r="F80" s="221"/>
      <c r="G80" s="221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0"/>
      <c r="AA80" s="210"/>
      <c r="AB80" s="210"/>
      <c r="AC80" s="210"/>
      <c r="AD80" s="210"/>
      <c r="AE80" s="210"/>
      <c r="AF80" s="210"/>
      <c r="AG80" s="210" t="s">
        <v>172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5" t="s">
        <v>250</v>
      </c>
      <c r="D81" s="251"/>
      <c r="E81" s="252">
        <v>1.4</v>
      </c>
      <c r="F81" s="221"/>
      <c r="G81" s="221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0"/>
      <c r="AA81" s="210"/>
      <c r="AB81" s="210"/>
      <c r="AC81" s="210"/>
      <c r="AD81" s="210"/>
      <c r="AE81" s="210"/>
      <c r="AF81" s="210"/>
      <c r="AG81" s="210" t="s">
        <v>172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5" t="s">
        <v>251</v>
      </c>
      <c r="D82" s="251"/>
      <c r="E82" s="252">
        <v>1.2</v>
      </c>
      <c r="F82" s="221"/>
      <c r="G82" s="221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21"/>
      <c r="Z82" s="210"/>
      <c r="AA82" s="210"/>
      <c r="AB82" s="210"/>
      <c r="AC82" s="210"/>
      <c r="AD82" s="210"/>
      <c r="AE82" s="210"/>
      <c r="AF82" s="210"/>
      <c r="AG82" s="210" t="s">
        <v>172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5" t="s">
        <v>252</v>
      </c>
      <c r="D83" s="251"/>
      <c r="E83" s="252">
        <v>1.4</v>
      </c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0"/>
      <c r="AA83" s="210"/>
      <c r="AB83" s="210"/>
      <c r="AC83" s="210"/>
      <c r="AD83" s="210"/>
      <c r="AE83" s="210"/>
      <c r="AF83" s="210"/>
      <c r="AG83" s="210" t="s">
        <v>172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5" t="s">
        <v>253</v>
      </c>
      <c r="D84" s="251"/>
      <c r="E84" s="252">
        <v>1.2</v>
      </c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0"/>
      <c r="AA84" s="210"/>
      <c r="AB84" s="210"/>
      <c r="AC84" s="210"/>
      <c r="AD84" s="210"/>
      <c r="AE84" s="210"/>
      <c r="AF84" s="210"/>
      <c r="AG84" s="210" t="s">
        <v>172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5" t="s">
        <v>254</v>
      </c>
      <c r="D85" s="251"/>
      <c r="E85" s="252">
        <v>1.2</v>
      </c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172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5" t="s">
        <v>255</v>
      </c>
      <c r="D86" s="251"/>
      <c r="E86" s="252">
        <v>1.8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0"/>
      <c r="AA86" s="210"/>
      <c r="AB86" s="210"/>
      <c r="AC86" s="210"/>
      <c r="AD86" s="210"/>
      <c r="AE86" s="210"/>
      <c r="AF86" s="210"/>
      <c r="AG86" s="210" t="s">
        <v>172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31">
        <v>10</v>
      </c>
      <c r="B87" s="232" t="s">
        <v>256</v>
      </c>
      <c r="C87" s="247" t="s">
        <v>257</v>
      </c>
      <c r="D87" s="233" t="s">
        <v>218</v>
      </c>
      <c r="E87" s="234">
        <v>1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4">
        <v>3.4000000000000002E-4</v>
      </c>
      <c r="O87" s="234">
        <f>ROUND(E87*N87,2)</f>
        <v>0</v>
      </c>
      <c r="P87" s="234">
        <v>6.9000000000000006E-2</v>
      </c>
      <c r="Q87" s="234">
        <f>ROUND(E87*P87,2)</f>
        <v>7.0000000000000007E-2</v>
      </c>
      <c r="R87" s="236" t="s">
        <v>182</v>
      </c>
      <c r="S87" s="236" t="s">
        <v>144</v>
      </c>
      <c r="T87" s="237" t="s">
        <v>144</v>
      </c>
      <c r="U87" s="221">
        <v>0.21299999999999999</v>
      </c>
      <c r="V87" s="221">
        <f>ROUND(E87*U87,2)</f>
        <v>0.21</v>
      </c>
      <c r="W87" s="221"/>
      <c r="X87" s="221" t="s">
        <v>169</v>
      </c>
      <c r="Y87" s="221" t="s">
        <v>146</v>
      </c>
      <c r="Z87" s="210"/>
      <c r="AA87" s="210"/>
      <c r="AB87" s="210"/>
      <c r="AC87" s="210"/>
      <c r="AD87" s="210"/>
      <c r="AE87" s="210"/>
      <c r="AF87" s="210"/>
      <c r="AG87" s="210" t="s">
        <v>170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56" t="s">
        <v>258</v>
      </c>
      <c r="D88" s="254"/>
      <c r="E88" s="254"/>
      <c r="F88" s="254"/>
      <c r="G88" s="254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184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55" t="s">
        <v>259</v>
      </c>
      <c r="D89" s="251"/>
      <c r="E89" s="252"/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0"/>
      <c r="AA89" s="210"/>
      <c r="AB89" s="210"/>
      <c r="AC89" s="210"/>
      <c r="AD89" s="210"/>
      <c r="AE89" s="210"/>
      <c r="AF89" s="210"/>
      <c r="AG89" s="210" t="s">
        <v>172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5" t="s">
        <v>260</v>
      </c>
      <c r="D90" s="251"/>
      <c r="E90" s="252">
        <v>1</v>
      </c>
      <c r="F90" s="221"/>
      <c r="G90" s="221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0"/>
      <c r="AA90" s="210"/>
      <c r="AB90" s="210"/>
      <c r="AC90" s="210"/>
      <c r="AD90" s="210"/>
      <c r="AE90" s="210"/>
      <c r="AF90" s="210"/>
      <c r="AG90" s="210" t="s">
        <v>172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31">
        <v>11</v>
      </c>
      <c r="B91" s="232" t="s">
        <v>261</v>
      </c>
      <c r="C91" s="247" t="s">
        <v>262</v>
      </c>
      <c r="D91" s="233" t="s">
        <v>167</v>
      </c>
      <c r="E91" s="234">
        <v>1.47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5.4000000000000001E-4</v>
      </c>
      <c r="O91" s="234">
        <f>ROUND(E91*N91,2)</f>
        <v>0</v>
      </c>
      <c r="P91" s="234">
        <v>0.18</v>
      </c>
      <c r="Q91" s="234">
        <f>ROUND(E91*P91,2)</f>
        <v>0.26</v>
      </c>
      <c r="R91" s="236" t="s">
        <v>182</v>
      </c>
      <c r="S91" s="236" t="s">
        <v>144</v>
      </c>
      <c r="T91" s="237" t="s">
        <v>144</v>
      </c>
      <c r="U91" s="221">
        <v>0.309</v>
      </c>
      <c r="V91" s="221">
        <f>ROUND(E91*U91,2)</f>
        <v>0.45</v>
      </c>
      <c r="W91" s="221"/>
      <c r="X91" s="221" t="s">
        <v>169</v>
      </c>
      <c r="Y91" s="221" t="s">
        <v>146</v>
      </c>
      <c r="Z91" s="210"/>
      <c r="AA91" s="210"/>
      <c r="AB91" s="210"/>
      <c r="AC91" s="210"/>
      <c r="AD91" s="210"/>
      <c r="AE91" s="210"/>
      <c r="AF91" s="210"/>
      <c r="AG91" s="210" t="s">
        <v>170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56" t="s">
        <v>258</v>
      </c>
      <c r="D92" s="254"/>
      <c r="E92" s="254"/>
      <c r="F92" s="254"/>
      <c r="G92" s="254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184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55" t="s">
        <v>185</v>
      </c>
      <c r="D93" s="251"/>
      <c r="E93" s="252"/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0"/>
      <c r="AA93" s="210"/>
      <c r="AB93" s="210"/>
      <c r="AC93" s="210"/>
      <c r="AD93" s="210"/>
      <c r="AE93" s="210"/>
      <c r="AF93" s="210"/>
      <c r="AG93" s="210" t="s">
        <v>172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5" t="s">
        <v>263</v>
      </c>
      <c r="D94" s="251"/>
      <c r="E94" s="252">
        <v>1.47</v>
      </c>
      <c r="F94" s="221"/>
      <c r="G94" s="221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0"/>
      <c r="AA94" s="210"/>
      <c r="AB94" s="210"/>
      <c r="AC94" s="210"/>
      <c r="AD94" s="210"/>
      <c r="AE94" s="210"/>
      <c r="AF94" s="210"/>
      <c r="AG94" s="210" t="s">
        <v>172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31">
        <v>12</v>
      </c>
      <c r="B95" s="232" t="s">
        <v>264</v>
      </c>
      <c r="C95" s="247" t="s">
        <v>265</v>
      </c>
      <c r="D95" s="233" t="s">
        <v>218</v>
      </c>
      <c r="E95" s="234">
        <v>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4">
        <v>4.8999999999999998E-4</v>
      </c>
      <c r="O95" s="234">
        <f>ROUND(E95*N95,2)</f>
        <v>0</v>
      </c>
      <c r="P95" s="234">
        <v>1.4999999999999999E-2</v>
      </c>
      <c r="Q95" s="234">
        <f>ROUND(E95*P95,2)</f>
        <v>0.06</v>
      </c>
      <c r="R95" s="236" t="s">
        <v>182</v>
      </c>
      <c r="S95" s="236" t="s">
        <v>144</v>
      </c>
      <c r="T95" s="237" t="s">
        <v>144</v>
      </c>
      <c r="U95" s="221">
        <v>0.54200000000000004</v>
      </c>
      <c r="V95" s="221">
        <f>ROUND(E95*U95,2)</f>
        <v>2.17</v>
      </c>
      <c r="W95" s="221"/>
      <c r="X95" s="221" t="s">
        <v>169</v>
      </c>
      <c r="Y95" s="221" t="s">
        <v>146</v>
      </c>
      <c r="Z95" s="210"/>
      <c r="AA95" s="210"/>
      <c r="AB95" s="210"/>
      <c r="AC95" s="210"/>
      <c r="AD95" s="210"/>
      <c r="AE95" s="210"/>
      <c r="AF95" s="210"/>
      <c r="AG95" s="210" t="s">
        <v>170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55" t="s">
        <v>266</v>
      </c>
      <c r="D96" s="251"/>
      <c r="E96" s="252">
        <v>4</v>
      </c>
      <c r="F96" s="221"/>
      <c r="G96" s="221"/>
      <c r="H96" s="221"/>
      <c r="I96" s="221"/>
      <c r="J96" s="221"/>
      <c r="K96" s="221"/>
      <c r="L96" s="221"/>
      <c r="M96" s="221"/>
      <c r="N96" s="220"/>
      <c r="O96" s="220"/>
      <c r="P96" s="220"/>
      <c r="Q96" s="220"/>
      <c r="R96" s="221"/>
      <c r="S96" s="221"/>
      <c r="T96" s="221"/>
      <c r="U96" s="221"/>
      <c r="V96" s="221"/>
      <c r="W96" s="221"/>
      <c r="X96" s="221"/>
      <c r="Y96" s="221"/>
      <c r="Z96" s="210"/>
      <c r="AA96" s="210"/>
      <c r="AB96" s="210"/>
      <c r="AC96" s="210"/>
      <c r="AD96" s="210"/>
      <c r="AE96" s="210"/>
      <c r="AF96" s="210"/>
      <c r="AG96" s="210" t="s">
        <v>172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31">
        <v>13</v>
      </c>
      <c r="B97" s="232" t="s">
        <v>267</v>
      </c>
      <c r="C97" s="247" t="s">
        <v>268</v>
      </c>
      <c r="D97" s="233" t="s">
        <v>269</v>
      </c>
      <c r="E97" s="234">
        <v>2.6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4.8999999999999998E-4</v>
      </c>
      <c r="O97" s="234">
        <f>ROUND(E97*N97,2)</f>
        <v>0</v>
      </c>
      <c r="P97" s="234">
        <v>3.7999999999999999E-2</v>
      </c>
      <c r="Q97" s="234">
        <f>ROUND(E97*P97,2)</f>
        <v>0.1</v>
      </c>
      <c r="R97" s="236" t="s">
        <v>182</v>
      </c>
      <c r="S97" s="236" t="s">
        <v>144</v>
      </c>
      <c r="T97" s="237" t="s">
        <v>144</v>
      </c>
      <c r="U97" s="221">
        <v>0.76</v>
      </c>
      <c r="V97" s="221">
        <f>ROUND(E97*U97,2)</f>
        <v>1.98</v>
      </c>
      <c r="W97" s="221"/>
      <c r="X97" s="221" t="s">
        <v>169</v>
      </c>
      <c r="Y97" s="221" t="s">
        <v>146</v>
      </c>
      <c r="Z97" s="210"/>
      <c r="AA97" s="210"/>
      <c r="AB97" s="210"/>
      <c r="AC97" s="210"/>
      <c r="AD97" s="210"/>
      <c r="AE97" s="210"/>
      <c r="AF97" s="210"/>
      <c r="AG97" s="210" t="s">
        <v>170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5" t="s">
        <v>270</v>
      </c>
      <c r="D98" s="251"/>
      <c r="E98" s="252"/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172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5" t="s">
        <v>271</v>
      </c>
      <c r="D99" s="251"/>
      <c r="E99" s="252">
        <v>1.3</v>
      </c>
      <c r="F99" s="221"/>
      <c r="G99" s="221"/>
      <c r="H99" s="221"/>
      <c r="I99" s="221"/>
      <c r="J99" s="221"/>
      <c r="K99" s="221"/>
      <c r="L99" s="221"/>
      <c r="M99" s="221"/>
      <c r="N99" s="220"/>
      <c r="O99" s="220"/>
      <c r="P99" s="220"/>
      <c r="Q99" s="220"/>
      <c r="R99" s="221"/>
      <c r="S99" s="221"/>
      <c r="T99" s="221"/>
      <c r="U99" s="221"/>
      <c r="V99" s="221"/>
      <c r="W99" s="221"/>
      <c r="X99" s="221"/>
      <c r="Y99" s="221"/>
      <c r="Z99" s="210"/>
      <c r="AA99" s="210"/>
      <c r="AB99" s="210"/>
      <c r="AC99" s="210"/>
      <c r="AD99" s="210"/>
      <c r="AE99" s="210"/>
      <c r="AF99" s="210"/>
      <c r="AG99" s="210" t="s">
        <v>172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5" t="s">
        <v>272</v>
      </c>
      <c r="D100" s="251"/>
      <c r="E100" s="252">
        <v>1.3</v>
      </c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0"/>
      <c r="AA100" s="210"/>
      <c r="AB100" s="210"/>
      <c r="AC100" s="210"/>
      <c r="AD100" s="210"/>
      <c r="AE100" s="210"/>
      <c r="AF100" s="210"/>
      <c r="AG100" s="210" t="s">
        <v>172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31">
        <v>14</v>
      </c>
      <c r="B101" s="232" t="s">
        <v>273</v>
      </c>
      <c r="C101" s="247" t="s">
        <v>274</v>
      </c>
      <c r="D101" s="233" t="s">
        <v>269</v>
      </c>
      <c r="E101" s="234">
        <v>2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4">
        <v>2.3650000000000001E-2</v>
      </c>
      <c r="O101" s="234">
        <f>ROUND(E101*N101,2)</f>
        <v>0.05</v>
      </c>
      <c r="P101" s="234">
        <v>0</v>
      </c>
      <c r="Q101" s="234">
        <f>ROUND(E101*P101,2)</f>
        <v>0</v>
      </c>
      <c r="R101" s="236" t="s">
        <v>182</v>
      </c>
      <c r="S101" s="236" t="s">
        <v>144</v>
      </c>
      <c r="T101" s="237" t="s">
        <v>144</v>
      </c>
      <c r="U101" s="221">
        <v>0.82599999999999996</v>
      </c>
      <c r="V101" s="221">
        <f>ROUND(E101*U101,2)</f>
        <v>1.65</v>
      </c>
      <c r="W101" s="221"/>
      <c r="X101" s="221" t="s">
        <v>169</v>
      </c>
      <c r="Y101" s="221" t="s">
        <v>146</v>
      </c>
      <c r="Z101" s="210"/>
      <c r="AA101" s="210"/>
      <c r="AB101" s="210"/>
      <c r="AC101" s="210"/>
      <c r="AD101" s="210"/>
      <c r="AE101" s="210"/>
      <c r="AF101" s="210"/>
      <c r="AG101" s="210" t="s">
        <v>170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55" t="s">
        <v>275</v>
      </c>
      <c r="D102" s="251"/>
      <c r="E102" s="252">
        <v>2</v>
      </c>
      <c r="F102" s="221"/>
      <c r="G102" s="221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0"/>
      <c r="AA102" s="210"/>
      <c r="AB102" s="210"/>
      <c r="AC102" s="210"/>
      <c r="AD102" s="210"/>
      <c r="AE102" s="210"/>
      <c r="AF102" s="210"/>
      <c r="AG102" s="210" t="s">
        <v>172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33.75" outlineLevel="1" x14ac:dyDescent="0.2">
      <c r="A103" s="238">
        <v>15</v>
      </c>
      <c r="B103" s="239" t="s">
        <v>276</v>
      </c>
      <c r="C103" s="246" t="s">
        <v>277</v>
      </c>
      <c r="D103" s="240" t="s">
        <v>269</v>
      </c>
      <c r="E103" s="241">
        <v>2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1">
        <v>4.4000000000000003E-3</v>
      </c>
      <c r="O103" s="241">
        <f>ROUND(E103*N103,2)</f>
        <v>0.01</v>
      </c>
      <c r="P103" s="241">
        <v>0</v>
      </c>
      <c r="Q103" s="241">
        <f>ROUND(E103*P103,2)</f>
        <v>0</v>
      </c>
      <c r="R103" s="243" t="s">
        <v>182</v>
      </c>
      <c r="S103" s="243" t="s">
        <v>144</v>
      </c>
      <c r="T103" s="244" t="s">
        <v>144</v>
      </c>
      <c r="U103" s="221">
        <v>5.5E-2</v>
      </c>
      <c r="V103" s="221">
        <f>ROUND(E103*U103,2)</f>
        <v>0.11</v>
      </c>
      <c r="W103" s="221"/>
      <c r="X103" s="221" t="s">
        <v>169</v>
      </c>
      <c r="Y103" s="221" t="s">
        <v>146</v>
      </c>
      <c r="Z103" s="210"/>
      <c r="AA103" s="210"/>
      <c r="AB103" s="210"/>
      <c r="AC103" s="210"/>
      <c r="AD103" s="210"/>
      <c r="AE103" s="210"/>
      <c r="AF103" s="210"/>
      <c r="AG103" s="210" t="s">
        <v>170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31">
        <v>16</v>
      </c>
      <c r="B104" s="232" t="s">
        <v>278</v>
      </c>
      <c r="C104" s="247" t="s">
        <v>279</v>
      </c>
      <c r="D104" s="233" t="s">
        <v>167</v>
      </c>
      <c r="E104" s="234">
        <v>149.56735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4">
        <v>0</v>
      </c>
      <c r="O104" s="234">
        <f>ROUND(E104*N104,2)</f>
        <v>0</v>
      </c>
      <c r="P104" s="234">
        <v>0.01</v>
      </c>
      <c r="Q104" s="234">
        <f>ROUND(E104*P104,2)</f>
        <v>1.5</v>
      </c>
      <c r="R104" s="236" t="s">
        <v>182</v>
      </c>
      <c r="S104" s="236" t="s">
        <v>144</v>
      </c>
      <c r="T104" s="237" t="s">
        <v>144</v>
      </c>
      <c r="U104" s="221">
        <v>0.08</v>
      </c>
      <c r="V104" s="221">
        <f>ROUND(E104*U104,2)</f>
        <v>11.97</v>
      </c>
      <c r="W104" s="221"/>
      <c r="X104" s="221" t="s">
        <v>169</v>
      </c>
      <c r="Y104" s="221" t="s">
        <v>146</v>
      </c>
      <c r="Z104" s="210"/>
      <c r="AA104" s="210"/>
      <c r="AB104" s="210"/>
      <c r="AC104" s="210"/>
      <c r="AD104" s="210"/>
      <c r="AE104" s="210"/>
      <c r="AF104" s="210"/>
      <c r="AG104" s="210" t="s">
        <v>170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5" t="s">
        <v>280</v>
      </c>
      <c r="D105" s="251"/>
      <c r="E105" s="252"/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0"/>
      <c r="AA105" s="210"/>
      <c r="AB105" s="210"/>
      <c r="AC105" s="210"/>
      <c r="AD105" s="210"/>
      <c r="AE105" s="210"/>
      <c r="AF105" s="210"/>
      <c r="AG105" s="210" t="s">
        <v>172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5" t="s">
        <v>281</v>
      </c>
      <c r="D106" s="251"/>
      <c r="E106" s="252">
        <v>7.19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0"/>
      <c r="AA106" s="210"/>
      <c r="AB106" s="210"/>
      <c r="AC106" s="210"/>
      <c r="AD106" s="210"/>
      <c r="AE106" s="210"/>
      <c r="AF106" s="210"/>
      <c r="AG106" s="210" t="s">
        <v>172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3" x14ac:dyDescent="0.2">
      <c r="A107" s="217"/>
      <c r="B107" s="218"/>
      <c r="C107" s="255" t="s">
        <v>282</v>
      </c>
      <c r="D107" s="251"/>
      <c r="E107" s="252">
        <v>29.43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0"/>
      <c r="AA107" s="210"/>
      <c r="AB107" s="210"/>
      <c r="AC107" s="210"/>
      <c r="AD107" s="210"/>
      <c r="AE107" s="210"/>
      <c r="AF107" s="210"/>
      <c r="AG107" s="210" t="s">
        <v>172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55" t="s">
        <v>283</v>
      </c>
      <c r="D108" s="251"/>
      <c r="E108" s="252">
        <v>8.42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0"/>
      <c r="AA108" s="210"/>
      <c r="AB108" s="210"/>
      <c r="AC108" s="210"/>
      <c r="AD108" s="210"/>
      <c r="AE108" s="210"/>
      <c r="AF108" s="210"/>
      <c r="AG108" s="210" t="s">
        <v>172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55" t="s">
        <v>284</v>
      </c>
      <c r="D109" s="251"/>
      <c r="E109" s="252">
        <v>8.5</v>
      </c>
      <c r="F109" s="221"/>
      <c r="G109" s="221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0"/>
      <c r="AA109" s="210"/>
      <c r="AB109" s="210"/>
      <c r="AC109" s="210"/>
      <c r="AD109" s="210"/>
      <c r="AE109" s="210"/>
      <c r="AF109" s="210"/>
      <c r="AG109" s="210" t="s">
        <v>172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55" t="s">
        <v>285</v>
      </c>
      <c r="D110" s="251"/>
      <c r="E110" s="252">
        <v>26.68</v>
      </c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0"/>
      <c r="AA110" s="210"/>
      <c r="AB110" s="210"/>
      <c r="AC110" s="210"/>
      <c r="AD110" s="210"/>
      <c r="AE110" s="210"/>
      <c r="AF110" s="210"/>
      <c r="AG110" s="210" t="s">
        <v>172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5" t="s">
        <v>286</v>
      </c>
      <c r="D111" s="251"/>
      <c r="E111" s="252">
        <v>6.61</v>
      </c>
      <c r="F111" s="221"/>
      <c r="G111" s="221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0"/>
      <c r="AA111" s="210"/>
      <c r="AB111" s="210"/>
      <c r="AC111" s="210"/>
      <c r="AD111" s="210"/>
      <c r="AE111" s="210"/>
      <c r="AF111" s="210"/>
      <c r="AG111" s="210" t="s">
        <v>172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5" t="s">
        <v>287</v>
      </c>
      <c r="D112" s="251"/>
      <c r="E112" s="252">
        <v>13.42</v>
      </c>
      <c r="F112" s="221"/>
      <c r="G112" s="221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0"/>
      <c r="AA112" s="210"/>
      <c r="AB112" s="210"/>
      <c r="AC112" s="210"/>
      <c r="AD112" s="210"/>
      <c r="AE112" s="210"/>
      <c r="AF112" s="210"/>
      <c r="AG112" s="210" t="s">
        <v>172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55" t="s">
        <v>288</v>
      </c>
      <c r="D113" s="251"/>
      <c r="E113" s="252">
        <v>19.37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0"/>
      <c r="AA113" s="210"/>
      <c r="AB113" s="210"/>
      <c r="AC113" s="210"/>
      <c r="AD113" s="210"/>
      <c r="AE113" s="210"/>
      <c r="AF113" s="210"/>
      <c r="AG113" s="210" t="s">
        <v>172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55" t="s">
        <v>289</v>
      </c>
      <c r="D114" s="251"/>
      <c r="E114" s="252">
        <v>15.72</v>
      </c>
      <c r="F114" s="221"/>
      <c r="G114" s="221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0"/>
      <c r="AA114" s="210"/>
      <c r="AB114" s="210"/>
      <c r="AC114" s="210"/>
      <c r="AD114" s="210"/>
      <c r="AE114" s="210"/>
      <c r="AF114" s="210"/>
      <c r="AG114" s="210" t="s">
        <v>172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55" t="s">
        <v>290</v>
      </c>
      <c r="D115" s="251"/>
      <c r="E115" s="252">
        <v>14.21</v>
      </c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0"/>
      <c r="AA115" s="210"/>
      <c r="AB115" s="210"/>
      <c r="AC115" s="210"/>
      <c r="AD115" s="210"/>
      <c r="AE115" s="210"/>
      <c r="AF115" s="210"/>
      <c r="AG115" s="210" t="s">
        <v>172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1" x14ac:dyDescent="0.2">
      <c r="A116" s="231">
        <v>17</v>
      </c>
      <c r="B116" s="232" t="s">
        <v>291</v>
      </c>
      <c r="C116" s="247" t="s">
        <v>292</v>
      </c>
      <c r="D116" s="233" t="s">
        <v>167</v>
      </c>
      <c r="E116" s="234">
        <v>73.209999999999994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4">
        <v>0</v>
      </c>
      <c r="O116" s="234">
        <f>ROUND(E116*N116,2)</f>
        <v>0</v>
      </c>
      <c r="P116" s="234">
        <v>6.8000000000000005E-2</v>
      </c>
      <c r="Q116" s="234">
        <f>ROUND(E116*P116,2)</f>
        <v>4.9800000000000004</v>
      </c>
      <c r="R116" s="236" t="s">
        <v>182</v>
      </c>
      <c r="S116" s="236" t="s">
        <v>144</v>
      </c>
      <c r="T116" s="237" t="s">
        <v>144</v>
      </c>
      <c r="U116" s="221">
        <v>0.3</v>
      </c>
      <c r="V116" s="221">
        <f>ROUND(E116*U116,2)</f>
        <v>21.96</v>
      </c>
      <c r="W116" s="221"/>
      <c r="X116" s="221" t="s">
        <v>169</v>
      </c>
      <c r="Y116" s="221" t="s">
        <v>146</v>
      </c>
      <c r="Z116" s="210"/>
      <c r="AA116" s="210"/>
      <c r="AB116" s="210"/>
      <c r="AC116" s="210"/>
      <c r="AD116" s="210"/>
      <c r="AE116" s="210"/>
      <c r="AF116" s="210"/>
      <c r="AG116" s="210" t="s">
        <v>170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17"/>
      <c r="B117" s="218"/>
      <c r="C117" s="256" t="s">
        <v>293</v>
      </c>
      <c r="D117" s="254"/>
      <c r="E117" s="254"/>
      <c r="F117" s="254"/>
      <c r="G117" s="254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0"/>
      <c r="AA117" s="210"/>
      <c r="AB117" s="210"/>
      <c r="AC117" s="210"/>
      <c r="AD117" s="210"/>
      <c r="AE117" s="210"/>
      <c r="AF117" s="210"/>
      <c r="AG117" s="210" t="s">
        <v>184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55" t="s">
        <v>294</v>
      </c>
      <c r="D118" s="251"/>
      <c r="E118" s="252"/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172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55" t="s">
        <v>295</v>
      </c>
      <c r="D119" s="251"/>
      <c r="E119" s="252">
        <v>11.7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0"/>
      <c r="AA119" s="210"/>
      <c r="AB119" s="210"/>
      <c r="AC119" s="210"/>
      <c r="AD119" s="210"/>
      <c r="AE119" s="210"/>
      <c r="AF119" s="210"/>
      <c r="AG119" s="210" t="s">
        <v>172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55" t="s">
        <v>296</v>
      </c>
      <c r="D120" s="251"/>
      <c r="E120" s="252">
        <v>14.1</v>
      </c>
      <c r="F120" s="221"/>
      <c r="G120" s="221"/>
      <c r="H120" s="221"/>
      <c r="I120" s="221"/>
      <c r="J120" s="221"/>
      <c r="K120" s="221"/>
      <c r="L120" s="221"/>
      <c r="M120" s="221"/>
      <c r="N120" s="220"/>
      <c r="O120" s="220"/>
      <c r="P120" s="220"/>
      <c r="Q120" s="220"/>
      <c r="R120" s="221"/>
      <c r="S120" s="221"/>
      <c r="T120" s="221"/>
      <c r="U120" s="221"/>
      <c r="V120" s="221"/>
      <c r="W120" s="221"/>
      <c r="X120" s="221"/>
      <c r="Y120" s="221"/>
      <c r="Z120" s="210"/>
      <c r="AA120" s="210"/>
      <c r="AB120" s="210"/>
      <c r="AC120" s="210"/>
      <c r="AD120" s="210"/>
      <c r="AE120" s="210"/>
      <c r="AF120" s="210"/>
      <c r="AG120" s="210" t="s">
        <v>172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5" t="s">
        <v>297</v>
      </c>
      <c r="D121" s="251"/>
      <c r="E121" s="252">
        <v>8.6</v>
      </c>
      <c r="F121" s="221"/>
      <c r="G121" s="221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0"/>
      <c r="AA121" s="210"/>
      <c r="AB121" s="210"/>
      <c r="AC121" s="210"/>
      <c r="AD121" s="210"/>
      <c r="AE121" s="210"/>
      <c r="AF121" s="210"/>
      <c r="AG121" s="210" t="s">
        <v>172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55" t="s">
        <v>298</v>
      </c>
      <c r="D122" s="251"/>
      <c r="E122" s="252">
        <v>8.6</v>
      </c>
      <c r="F122" s="221"/>
      <c r="G122" s="221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0"/>
      <c r="AA122" s="210"/>
      <c r="AB122" s="210"/>
      <c r="AC122" s="210"/>
      <c r="AD122" s="210"/>
      <c r="AE122" s="210"/>
      <c r="AF122" s="210"/>
      <c r="AG122" s="210" t="s">
        <v>172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55" t="s">
        <v>299</v>
      </c>
      <c r="D123" s="251"/>
      <c r="E123" s="252">
        <v>10.84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0"/>
      <c r="AA123" s="210"/>
      <c r="AB123" s="210"/>
      <c r="AC123" s="210"/>
      <c r="AD123" s="210"/>
      <c r="AE123" s="210"/>
      <c r="AF123" s="210"/>
      <c r="AG123" s="210" t="s">
        <v>172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55" t="s">
        <v>300</v>
      </c>
      <c r="D124" s="251"/>
      <c r="E124" s="252">
        <v>8.07</v>
      </c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0"/>
      <c r="AA124" s="210"/>
      <c r="AB124" s="210"/>
      <c r="AC124" s="210"/>
      <c r="AD124" s="210"/>
      <c r="AE124" s="210"/>
      <c r="AF124" s="210"/>
      <c r="AG124" s="210" t="s">
        <v>172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55" t="s">
        <v>301</v>
      </c>
      <c r="D125" s="251"/>
      <c r="E125" s="252">
        <v>11.3</v>
      </c>
      <c r="F125" s="221"/>
      <c r="G125" s="221"/>
      <c r="H125" s="221"/>
      <c r="I125" s="221"/>
      <c r="J125" s="221"/>
      <c r="K125" s="221"/>
      <c r="L125" s="221"/>
      <c r="M125" s="221"/>
      <c r="N125" s="220"/>
      <c r="O125" s="220"/>
      <c r="P125" s="220"/>
      <c r="Q125" s="220"/>
      <c r="R125" s="221"/>
      <c r="S125" s="221"/>
      <c r="T125" s="221"/>
      <c r="U125" s="221"/>
      <c r="V125" s="221"/>
      <c r="W125" s="221"/>
      <c r="X125" s="221"/>
      <c r="Y125" s="221"/>
      <c r="Z125" s="210"/>
      <c r="AA125" s="210"/>
      <c r="AB125" s="210"/>
      <c r="AC125" s="210"/>
      <c r="AD125" s="210"/>
      <c r="AE125" s="210"/>
      <c r="AF125" s="210"/>
      <c r="AG125" s="210" t="s">
        <v>172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24" t="s">
        <v>139</v>
      </c>
      <c r="B126" s="225" t="s">
        <v>90</v>
      </c>
      <c r="C126" s="245" t="s">
        <v>91</v>
      </c>
      <c r="D126" s="226"/>
      <c r="E126" s="227"/>
      <c r="F126" s="228"/>
      <c r="G126" s="228">
        <f>SUMIF(AG127:AG146,"&lt;&gt;NOR",G127:G146)</f>
        <v>0</v>
      </c>
      <c r="H126" s="228"/>
      <c r="I126" s="228">
        <f>SUM(I127:I146)</f>
        <v>0</v>
      </c>
      <c r="J126" s="228"/>
      <c r="K126" s="228">
        <f>SUM(K127:K146)</f>
        <v>0</v>
      </c>
      <c r="L126" s="228"/>
      <c r="M126" s="228">
        <f>SUM(M127:M146)</f>
        <v>0</v>
      </c>
      <c r="N126" s="227"/>
      <c r="O126" s="227">
        <f>SUM(O127:O146)</f>
        <v>0</v>
      </c>
      <c r="P126" s="227"/>
      <c r="Q126" s="227">
        <f>SUM(Q127:Q146)</f>
        <v>3.3499999999999992</v>
      </c>
      <c r="R126" s="228"/>
      <c r="S126" s="228"/>
      <c r="T126" s="229"/>
      <c r="U126" s="223"/>
      <c r="V126" s="223">
        <f>SUM(V127:V146)</f>
        <v>29.23</v>
      </c>
      <c r="W126" s="223"/>
      <c r="X126" s="223"/>
      <c r="Y126" s="223"/>
      <c r="AG126" t="s">
        <v>140</v>
      </c>
    </row>
    <row r="127" spans="1:60" outlineLevel="1" x14ac:dyDescent="0.2">
      <c r="A127" s="231">
        <v>18</v>
      </c>
      <c r="B127" s="232" t="s">
        <v>302</v>
      </c>
      <c r="C127" s="247" t="s">
        <v>303</v>
      </c>
      <c r="D127" s="233" t="s">
        <v>167</v>
      </c>
      <c r="E127" s="234">
        <v>46.882750000000001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4">
        <v>0</v>
      </c>
      <c r="O127" s="234">
        <f>ROUND(E127*N127,2)</f>
        <v>0</v>
      </c>
      <c r="P127" s="234">
        <v>1.695E-2</v>
      </c>
      <c r="Q127" s="234">
        <f>ROUND(E127*P127,2)</f>
        <v>0.79</v>
      </c>
      <c r="R127" s="236" t="s">
        <v>304</v>
      </c>
      <c r="S127" s="236" t="s">
        <v>144</v>
      </c>
      <c r="T127" s="237" t="s">
        <v>144</v>
      </c>
      <c r="U127" s="221">
        <v>0.16400000000000001</v>
      </c>
      <c r="V127" s="221">
        <f>ROUND(E127*U127,2)</f>
        <v>7.69</v>
      </c>
      <c r="W127" s="221"/>
      <c r="X127" s="221" t="s">
        <v>169</v>
      </c>
      <c r="Y127" s="221" t="s">
        <v>146</v>
      </c>
      <c r="Z127" s="210"/>
      <c r="AA127" s="210"/>
      <c r="AB127" s="210"/>
      <c r="AC127" s="210"/>
      <c r="AD127" s="210"/>
      <c r="AE127" s="210"/>
      <c r="AF127" s="210"/>
      <c r="AG127" s="210" t="s">
        <v>170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6" t="s">
        <v>305</v>
      </c>
      <c r="D128" s="254"/>
      <c r="E128" s="254"/>
      <c r="F128" s="254"/>
      <c r="G128" s="254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0"/>
      <c r="AA128" s="210"/>
      <c r="AB128" s="210"/>
      <c r="AC128" s="210"/>
      <c r="AD128" s="210"/>
      <c r="AE128" s="210"/>
      <c r="AF128" s="210"/>
      <c r="AG128" s="210" t="s">
        <v>184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55" t="s">
        <v>306</v>
      </c>
      <c r="D129" s="251"/>
      <c r="E129" s="252"/>
      <c r="F129" s="221"/>
      <c r="G129" s="221"/>
      <c r="H129" s="221"/>
      <c r="I129" s="221"/>
      <c r="J129" s="221"/>
      <c r="K129" s="221"/>
      <c r="L129" s="221"/>
      <c r="M129" s="221"/>
      <c r="N129" s="220"/>
      <c r="O129" s="220"/>
      <c r="P129" s="220"/>
      <c r="Q129" s="220"/>
      <c r="R129" s="221"/>
      <c r="S129" s="221"/>
      <c r="T129" s="221"/>
      <c r="U129" s="221"/>
      <c r="V129" s="221"/>
      <c r="W129" s="221"/>
      <c r="X129" s="221"/>
      <c r="Y129" s="221"/>
      <c r="Z129" s="210"/>
      <c r="AA129" s="210"/>
      <c r="AB129" s="210"/>
      <c r="AC129" s="210"/>
      <c r="AD129" s="210"/>
      <c r="AE129" s="210"/>
      <c r="AF129" s="210"/>
      <c r="AG129" s="210" t="s">
        <v>172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55" t="s">
        <v>307</v>
      </c>
      <c r="D130" s="251"/>
      <c r="E130" s="252">
        <v>33.42</v>
      </c>
      <c r="F130" s="221"/>
      <c r="G130" s="221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21"/>
      <c r="Z130" s="210"/>
      <c r="AA130" s="210"/>
      <c r="AB130" s="210"/>
      <c r="AC130" s="210"/>
      <c r="AD130" s="210"/>
      <c r="AE130" s="210"/>
      <c r="AF130" s="210"/>
      <c r="AG130" s="210" t="s">
        <v>172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55" t="s">
        <v>308</v>
      </c>
      <c r="D131" s="251"/>
      <c r="E131" s="252">
        <v>10.42</v>
      </c>
      <c r="F131" s="221"/>
      <c r="G131" s="221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0"/>
      <c r="AA131" s="210"/>
      <c r="AB131" s="210"/>
      <c r="AC131" s="210"/>
      <c r="AD131" s="210"/>
      <c r="AE131" s="210"/>
      <c r="AF131" s="210"/>
      <c r="AG131" s="210" t="s">
        <v>172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55" t="s">
        <v>309</v>
      </c>
      <c r="D132" s="251"/>
      <c r="E132" s="252">
        <v>3.05</v>
      </c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0"/>
      <c r="AA132" s="210"/>
      <c r="AB132" s="210"/>
      <c r="AC132" s="210"/>
      <c r="AD132" s="210"/>
      <c r="AE132" s="210"/>
      <c r="AF132" s="210"/>
      <c r="AG132" s="210" t="s">
        <v>172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1">
        <v>19</v>
      </c>
      <c r="B133" s="232" t="s">
        <v>310</v>
      </c>
      <c r="C133" s="247" t="s">
        <v>311</v>
      </c>
      <c r="D133" s="233" t="s">
        <v>167</v>
      </c>
      <c r="E133" s="234">
        <v>73.444199999999995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0</v>
      </c>
      <c r="O133" s="234">
        <f>ROUND(E133*N133,2)</f>
        <v>0</v>
      </c>
      <c r="P133" s="234">
        <v>2.4649999999999998E-2</v>
      </c>
      <c r="Q133" s="234">
        <f>ROUND(E133*P133,2)</f>
        <v>1.81</v>
      </c>
      <c r="R133" s="236" t="s">
        <v>304</v>
      </c>
      <c r="S133" s="236" t="s">
        <v>144</v>
      </c>
      <c r="T133" s="237" t="s">
        <v>144</v>
      </c>
      <c r="U133" s="221">
        <v>0.21</v>
      </c>
      <c r="V133" s="221">
        <f>ROUND(E133*U133,2)</f>
        <v>15.42</v>
      </c>
      <c r="W133" s="221"/>
      <c r="X133" s="221" t="s">
        <v>169</v>
      </c>
      <c r="Y133" s="221" t="s">
        <v>146</v>
      </c>
      <c r="Z133" s="210"/>
      <c r="AA133" s="210"/>
      <c r="AB133" s="210"/>
      <c r="AC133" s="210"/>
      <c r="AD133" s="210"/>
      <c r="AE133" s="210"/>
      <c r="AF133" s="210"/>
      <c r="AG133" s="210" t="s">
        <v>170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5" t="s">
        <v>312</v>
      </c>
      <c r="D134" s="251"/>
      <c r="E134" s="252"/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0"/>
      <c r="AA134" s="210"/>
      <c r="AB134" s="210"/>
      <c r="AC134" s="210"/>
      <c r="AD134" s="210"/>
      <c r="AE134" s="210"/>
      <c r="AF134" s="210"/>
      <c r="AG134" s="210" t="s">
        <v>172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55" t="s">
        <v>313</v>
      </c>
      <c r="D135" s="251"/>
      <c r="E135" s="252">
        <v>3.11</v>
      </c>
      <c r="F135" s="221"/>
      <c r="G135" s="221"/>
      <c r="H135" s="221"/>
      <c r="I135" s="221"/>
      <c r="J135" s="221"/>
      <c r="K135" s="221"/>
      <c r="L135" s="221"/>
      <c r="M135" s="221"/>
      <c r="N135" s="220"/>
      <c r="O135" s="220"/>
      <c r="P135" s="220"/>
      <c r="Q135" s="220"/>
      <c r="R135" s="221"/>
      <c r="S135" s="221"/>
      <c r="T135" s="221"/>
      <c r="U135" s="221"/>
      <c r="V135" s="221"/>
      <c r="W135" s="221"/>
      <c r="X135" s="221"/>
      <c r="Y135" s="221"/>
      <c r="Z135" s="210"/>
      <c r="AA135" s="210"/>
      <c r="AB135" s="210"/>
      <c r="AC135" s="210"/>
      <c r="AD135" s="210"/>
      <c r="AE135" s="210"/>
      <c r="AF135" s="210"/>
      <c r="AG135" s="210" t="s">
        <v>172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55" t="s">
        <v>314</v>
      </c>
      <c r="D136" s="251"/>
      <c r="E136" s="252">
        <v>8.4700000000000006</v>
      </c>
      <c r="F136" s="221"/>
      <c r="G136" s="221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21"/>
      <c r="Z136" s="210"/>
      <c r="AA136" s="210"/>
      <c r="AB136" s="210"/>
      <c r="AC136" s="210"/>
      <c r="AD136" s="210"/>
      <c r="AE136" s="210"/>
      <c r="AF136" s="210"/>
      <c r="AG136" s="210" t="s">
        <v>172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55" t="s">
        <v>315</v>
      </c>
      <c r="D137" s="251"/>
      <c r="E137" s="252">
        <v>61.87</v>
      </c>
      <c r="F137" s="221"/>
      <c r="G137" s="221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0"/>
      <c r="AA137" s="210"/>
      <c r="AB137" s="210"/>
      <c r="AC137" s="210"/>
      <c r="AD137" s="210"/>
      <c r="AE137" s="210"/>
      <c r="AF137" s="210"/>
      <c r="AG137" s="210" t="s">
        <v>172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8">
        <v>20</v>
      </c>
      <c r="B138" s="239" t="s">
        <v>316</v>
      </c>
      <c r="C138" s="246" t="s">
        <v>317</v>
      </c>
      <c r="D138" s="240" t="s">
        <v>167</v>
      </c>
      <c r="E138" s="241">
        <v>73.444199999999995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21</v>
      </c>
      <c r="M138" s="243">
        <f>G138*(1+L138/100)</f>
        <v>0</v>
      </c>
      <c r="N138" s="241">
        <v>0</v>
      </c>
      <c r="O138" s="241">
        <f>ROUND(E138*N138,2)</f>
        <v>0</v>
      </c>
      <c r="P138" s="241">
        <v>8.0000000000000002E-3</v>
      </c>
      <c r="Q138" s="241">
        <f>ROUND(E138*P138,2)</f>
        <v>0.59</v>
      </c>
      <c r="R138" s="243" t="s">
        <v>304</v>
      </c>
      <c r="S138" s="243" t="s">
        <v>144</v>
      </c>
      <c r="T138" s="244" t="s">
        <v>144</v>
      </c>
      <c r="U138" s="221">
        <v>6.6000000000000003E-2</v>
      </c>
      <c r="V138" s="221">
        <f>ROUND(E138*U138,2)</f>
        <v>4.8499999999999996</v>
      </c>
      <c r="W138" s="221"/>
      <c r="X138" s="221" t="s">
        <v>169</v>
      </c>
      <c r="Y138" s="221" t="s">
        <v>146</v>
      </c>
      <c r="Z138" s="210"/>
      <c r="AA138" s="210"/>
      <c r="AB138" s="210"/>
      <c r="AC138" s="210"/>
      <c r="AD138" s="210"/>
      <c r="AE138" s="210"/>
      <c r="AF138" s="210"/>
      <c r="AG138" s="210" t="s">
        <v>170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1">
        <v>21</v>
      </c>
      <c r="B139" s="232" t="s">
        <v>318</v>
      </c>
      <c r="C139" s="247" t="s">
        <v>319</v>
      </c>
      <c r="D139" s="233" t="s">
        <v>167</v>
      </c>
      <c r="E139" s="234">
        <v>1.1399999999999999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4">
        <v>0</v>
      </c>
      <c r="O139" s="234">
        <f>ROUND(E139*N139,2)</f>
        <v>0</v>
      </c>
      <c r="P139" s="234">
        <v>2.4649999999999998E-2</v>
      </c>
      <c r="Q139" s="234">
        <f>ROUND(E139*P139,2)</f>
        <v>0.03</v>
      </c>
      <c r="R139" s="236" t="s">
        <v>304</v>
      </c>
      <c r="S139" s="236" t="s">
        <v>144</v>
      </c>
      <c r="T139" s="237" t="s">
        <v>144</v>
      </c>
      <c r="U139" s="221">
        <v>0.25</v>
      </c>
      <c r="V139" s="221">
        <f>ROUND(E139*U139,2)</f>
        <v>0.28999999999999998</v>
      </c>
      <c r="W139" s="221"/>
      <c r="X139" s="221" t="s">
        <v>169</v>
      </c>
      <c r="Y139" s="221" t="s">
        <v>146</v>
      </c>
      <c r="Z139" s="210"/>
      <c r="AA139" s="210"/>
      <c r="AB139" s="210"/>
      <c r="AC139" s="210"/>
      <c r="AD139" s="210"/>
      <c r="AE139" s="210"/>
      <c r="AF139" s="210"/>
      <c r="AG139" s="210" t="s">
        <v>170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55" t="s">
        <v>320</v>
      </c>
      <c r="D140" s="251"/>
      <c r="E140" s="252">
        <v>1.1399999999999999</v>
      </c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0"/>
      <c r="AA140" s="210"/>
      <c r="AB140" s="210"/>
      <c r="AC140" s="210"/>
      <c r="AD140" s="210"/>
      <c r="AE140" s="210"/>
      <c r="AF140" s="210"/>
      <c r="AG140" s="210" t="s">
        <v>172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8">
        <v>22</v>
      </c>
      <c r="B141" s="239" t="s">
        <v>321</v>
      </c>
      <c r="C141" s="246" t="s">
        <v>322</v>
      </c>
      <c r="D141" s="240" t="s">
        <v>167</v>
      </c>
      <c r="E141" s="241">
        <v>1.1399999999999999</v>
      </c>
      <c r="F141" s="242"/>
      <c r="G141" s="243">
        <f>ROUND(E141*F141,2)</f>
        <v>0</v>
      </c>
      <c r="H141" s="242"/>
      <c r="I141" s="243">
        <f>ROUND(E141*H141,2)</f>
        <v>0</v>
      </c>
      <c r="J141" s="242"/>
      <c r="K141" s="243">
        <f>ROUND(E141*J141,2)</f>
        <v>0</v>
      </c>
      <c r="L141" s="243">
        <v>21</v>
      </c>
      <c r="M141" s="243">
        <f>G141*(1+L141/100)</f>
        <v>0</v>
      </c>
      <c r="N141" s="241">
        <v>0</v>
      </c>
      <c r="O141" s="241">
        <f>ROUND(E141*N141,2)</f>
        <v>0</v>
      </c>
      <c r="P141" s="241">
        <v>8.0000000000000002E-3</v>
      </c>
      <c r="Q141" s="241">
        <f>ROUND(E141*P141,2)</f>
        <v>0.01</v>
      </c>
      <c r="R141" s="243" t="s">
        <v>304</v>
      </c>
      <c r="S141" s="243" t="s">
        <v>144</v>
      </c>
      <c r="T141" s="244" t="s">
        <v>144</v>
      </c>
      <c r="U141" s="221">
        <v>6.6000000000000003E-2</v>
      </c>
      <c r="V141" s="221">
        <f>ROUND(E141*U141,2)</f>
        <v>0.08</v>
      </c>
      <c r="W141" s="221"/>
      <c r="X141" s="221" t="s">
        <v>169</v>
      </c>
      <c r="Y141" s="221" t="s">
        <v>146</v>
      </c>
      <c r="Z141" s="210"/>
      <c r="AA141" s="210"/>
      <c r="AB141" s="210"/>
      <c r="AC141" s="210"/>
      <c r="AD141" s="210"/>
      <c r="AE141" s="210"/>
      <c r="AF141" s="210"/>
      <c r="AG141" s="210" t="s">
        <v>170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1">
        <v>23</v>
      </c>
      <c r="B142" s="232" t="s">
        <v>323</v>
      </c>
      <c r="C142" s="247" t="s">
        <v>324</v>
      </c>
      <c r="D142" s="233" t="s">
        <v>218</v>
      </c>
      <c r="E142" s="234">
        <v>4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</v>
      </c>
      <c r="O142" s="234">
        <f>ROUND(E142*N142,2)</f>
        <v>0</v>
      </c>
      <c r="P142" s="234">
        <v>1.8E-3</v>
      </c>
      <c r="Q142" s="234">
        <f>ROUND(E142*P142,2)</f>
        <v>0.01</v>
      </c>
      <c r="R142" s="236" t="s">
        <v>304</v>
      </c>
      <c r="S142" s="236" t="s">
        <v>144</v>
      </c>
      <c r="T142" s="237" t="s">
        <v>144</v>
      </c>
      <c r="U142" s="221">
        <v>0.11</v>
      </c>
      <c r="V142" s="221">
        <f>ROUND(E142*U142,2)</f>
        <v>0.44</v>
      </c>
      <c r="W142" s="221"/>
      <c r="X142" s="221" t="s">
        <v>169</v>
      </c>
      <c r="Y142" s="221" t="s">
        <v>146</v>
      </c>
      <c r="Z142" s="210"/>
      <c r="AA142" s="210"/>
      <c r="AB142" s="210"/>
      <c r="AC142" s="210"/>
      <c r="AD142" s="210"/>
      <c r="AE142" s="210"/>
      <c r="AF142" s="210"/>
      <c r="AG142" s="210" t="s">
        <v>170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5" t="s">
        <v>325</v>
      </c>
      <c r="D143" s="251"/>
      <c r="E143" s="252">
        <v>4</v>
      </c>
      <c r="F143" s="221"/>
      <c r="G143" s="221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0"/>
      <c r="AA143" s="210"/>
      <c r="AB143" s="210"/>
      <c r="AC143" s="210"/>
      <c r="AD143" s="210"/>
      <c r="AE143" s="210"/>
      <c r="AF143" s="210"/>
      <c r="AG143" s="210" t="s">
        <v>172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1">
        <v>24</v>
      </c>
      <c r="B144" s="232" t="s">
        <v>326</v>
      </c>
      <c r="C144" s="247" t="s">
        <v>327</v>
      </c>
      <c r="D144" s="233" t="s">
        <v>218</v>
      </c>
      <c r="E144" s="234">
        <v>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0</v>
      </c>
      <c r="O144" s="234">
        <f>ROUND(E144*N144,2)</f>
        <v>0</v>
      </c>
      <c r="P144" s="234">
        <v>0.1104</v>
      </c>
      <c r="Q144" s="234">
        <f>ROUND(E144*P144,2)</f>
        <v>0.11</v>
      </c>
      <c r="R144" s="236" t="s">
        <v>304</v>
      </c>
      <c r="S144" s="236" t="s">
        <v>144</v>
      </c>
      <c r="T144" s="237" t="s">
        <v>144</v>
      </c>
      <c r="U144" s="221">
        <v>0.46</v>
      </c>
      <c r="V144" s="221">
        <f>ROUND(E144*U144,2)</f>
        <v>0.46</v>
      </c>
      <c r="W144" s="221"/>
      <c r="X144" s="221" t="s">
        <v>169</v>
      </c>
      <c r="Y144" s="221" t="s">
        <v>146</v>
      </c>
      <c r="Z144" s="210"/>
      <c r="AA144" s="210"/>
      <c r="AB144" s="210"/>
      <c r="AC144" s="210"/>
      <c r="AD144" s="210"/>
      <c r="AE144" s="210"/>
      <c r="AF144" s="210"/>
      <c r="AG144" s="210" t="s">
        <v>170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55" t="s">
        <v>328</v>
      </c>
      <c r="D145" s="251"/>
      <c r="E145" s="252"/>
      <c r="F145" s="221"/>
      <c r="G145" s="221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21"/>
      <c r="Z145" s="210"/>
      <c r="AA145" s="210"/>
      <c r="AB145" s="210"/>
      <c r="AC145" s="210"/>
      <c r="AD145" s="210"/>
      <c r="AE145" s="210"/>
      <c r="AF145" s="210"/>
      <c r="AG145" s="210" t="s">
        <v>172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5" t="s">
        <v>329</v>
      </c>
      <c r="D146" s="251"/>
      <c r="E146" s="252">
        <v>1</v>
      </c>
      <c r="F146" s="221"/>
      <c r="G146" s="221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21"/>
      <c r="Z146" s="210"/>
      <c r="AA146" s="210"/>
      <c r="AB146" s="210"/>
      <c r="AC146" s="210"/>
      <c r="AD146" s="210"/>
      <c r="AE146" s="210"/>
      <c r="AF146" s="210"/>
      <c r="AG146" s="210" t="s">
        <v>172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">
      <c r="A147" s="224" t="s">
        <v>139</v>
      </c>
      <c r="B147" s="225" t="s">
        <v>96</v>
      </c>
      <c r="C147" s="245" t="s">
        <v>97</v>
      </c>
      <c r="D147" s="226"/>
      <c r="E147" s="227"/>
      <c r="F147" s="228"/>
      <c r="G147" s="228">
        <f>SUMIF(AG148:AG166,"&lt;&gt;NOR",G148:G166)</f>
        <v>0</v>
      </c>
      <c r="H147" s="228"/>
      <c r="I147" s="228">
        <f>SUM(I148:I166)</f>
        <v>0</v>
      </c>
      <c r="J147" s="228"/>
      <c r="K147" s="228">
        <f>SUM(K148:K166)</f>
        <v>0</v>
      </c>
      <c r="L147" s="228"/>
      <c r="M147" s="228">
        <f>SUM(M148:M166)</f>
        <v>0</v>
      </c>
      <c r="N147" s="227"/>
      <c r="O147" s="227">
        <f>SUM(O148:O166)</f>
        <v>0</v>
      </c>
      <c r="P147" s="227"/>
      <c r="Q147" s="227">
        <f>SUM(Q148:Q166)</f>
        <v>0.04</v>
      </c>
      <c r="R147" s="228"/>
      <c r="S147" s="228"/>
      <c r="T147" s="229"/>
      <c r="U147" s="223"/>
      <c r="V147" s="223">
        <f>SUM(V148:V166)</f>
        <v>10.27</v>
      </c>
      <c r="W147" s="223"/>
      <c r="X147" s="223"/>
      <c r="Y147" s="223"/>
      <c r="AG147" t="s">
        <v>140</v>
      </c>
    </row>
    <row r="148" spans="1:60" outlineLevel="1" x14ac:dyDescent="0.2">
      <c r="A148" s="231">
        <v>25</v>
      </c>
      <c r="B148" s="232" t="s">
        <v>330</v>
      </c>
      <c r="C148" s="247" t="s">
        <v>331</v>
      </c>
      <c r="D148" s="233" t="s">
        <v>269</v>
      </c>
      <c r="E148" s="234">
        <v>32.274000000000001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4">
        <v>0</v>
      </c>
      <c r="O148" s="234">
        <f>ROUND(E148*N148,2)</f>
        <v>0</v>
      </c>
      <c r="P148" s="234">
        <v>8.0000000000000007E-5</v>
      </c>
      <c r="Q148" s="234">
        <f>ROUND(E148*P148,2)</f>
        <v>0</v>
      </c>
      <c r="R148" s="236" t="s">
        <v>332</v>
      </c>
      <c r="S148" s="236" t="s">
        <v>144</v>
      </c>
      <c r="T148" s="237" t="s">
        <v>144</v>
      </c>
      <c r="U148" s="221">
        <v>3.5000000000000003E-2</v>
      </c>
      <c r="V148" s="221">
        <f>ROUND(E148*U148,2)</f>
        <v>1.1299999999999999</v>
      </c>
      <c r="W148" s="221"/>
      <c r="X148" s="221" t="s">
        <v>169</v>
      </c>
      <c r="Y148" s="221" t="s">
        <v>146</v>
      </c>
      <c r="Z148" s="210"/>
      <c r="AA148" s="210"/>
      <c r="AB148" s="210"/>
      <c r="AC148" s="210"/>
      <c r="AD148" s="210"/>
      <c r="AE148" s="210"/>
      <c r="AF148" s="210"/>
      <c r="AG148" s="210" t="s">
        <v>170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5" t="s">
        <v>333</v>
      </c>
      <c r="D149" s="251"/>
      <c r="E149" s="252"/>
      <c r="F149" s="221"/>
      <c r="G149" s="221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21"/>
      <c r="Z149" s="210"/>
      <c r="AA149" s="210"/>
      <c r="AB149" s="210"/>
      <c r="AC149" s="210"/>
      <c r="AD149" s="210"/>
      <c r="AE149" s="210"/>
      <c r="AF149" s="210"/>
      <c r="AG149" s="210" t="s">
        <v>172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55" t="s">
        <v>203</v>
      </c>
      <c r="D150" s="251"/>
      <c r="E150" s="252"/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0"/>
      <c r="AA150" s="210"/>
      <c r="AB150" s="210"/>
      <c r="AC150" s="210"/>
      <c r="AD150" s="210"/>
      <c r="AE150" s="210"/>
      <c r="AF150" s="210"/>
      <c r="AG150" s="210" t="s">
        <v>172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55" t="s">
        <v>334</v>
      </c>
      <c r="D151" s="251"/>
      <c r="E151" s="252">
        <v>19.66</v>
      </c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0"/>
      <c r="AA151" s="210"/>
      <c r="AB151" s="210"/>
      <c r="AC151" s="210"/>
      <c r="AD151" s="210"/>
      <c r="AE151" s="210"/>
      <c r="AF151" s="210"/>
      <c r="AG151" s="210" t="s">
        <v>172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55" t="s">
        <v>205</v>
      </c>
      <c r="D152" s="251"/>
      <c r="E152" s="252"/>
      <c r="F152" s="221"/>
      <c r="G152" s="221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21"/>
      <c r="Z152" s="210"/>
      <c r="AA152" s="210"/>
      <c r="AB152" s="210"/>
      <c r="AC152" s="210"/>
      <c r="AD152" s="210"/>
      <c r="AE152" s="210"/>
      <c r="AF152" s="210"/>
      <c r="AG152" s="210" t="s">
        <v>172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55" t="s">
        <v>335</v>
      </c>
      <c r="D153" s="251"/>
      <c r="E153" s="252">
        <v>5.86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0"/>
      <c r="AA153" s="210"/>
      <c r="AB153" s="210"/>
      <c r="AC153" s="210"/>
      <c r="AD153" s="210"/>
      <c r="AE153" s="210"/>
      <c r="AF153" s="210"/>
      <c r="AG153" s="210" t="s">
        <v>172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55" t="s">
        <v>207</v>
      </c>
      <c r="D154" s="251"/>
      <c r="E154" s="252"/>
      <c r="F154" s="221"/>
      <c r="G154" s="221"/>
      <c r="H154" s="221"/>
      <c r="I154" s="221"/>
      <c r="J154" s="221"/>
      <c r="K154" s="221"/>
      <c r="L154" s="221"/>
      <c r="M154" s="221"/>
      <c r="N154" s="220"/>
      <c r="O154" s="220"/>
      <c r="P154" s="220"/>
      <c r="Q154" s="220"/>
      <c r="R154" s="221"/>
      <c r="S154" s="221"/>
      <c r="T154" s="221"/>
      <c r="U154" s="221"/>
      <c r="V154" s="221"/>
      <c r="W154" s="221"/>
      <c r="X154" s="221"/>
      <c r="Y154" s="221"/>
      <c r="Z154" s="210"/>
      <c r="AA154" s="210"/>
      <c r="AB154" s="210"/>
      <c r="AC154" s="210"/>
      <c r="AD154" s="210"/>
      <c r="AE154" s="210"/>
      <c r="AF154" s="210"/>
      <c r="AG154" s="210" t="s">
        <v>172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55" t="s">
        <v>336</v>
      </c>
      <c r="D155" s="251"/>
      <c r="E155" s="252">
        <v>2.11</v>
      </c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0"/>
      <c r="AA155" s="210"/>
      <c r="AB155" s="210"/>
      <c r="AC155" s="210"/>
      <c r="AD155" s="210"/>
      <c r="AE155" s="210"/>
      <c r="AF155" s="210"/>
      <c r="AG155" s="210" t="s">
        <v>172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55" t="s">
        <v>337</v>
      </c>
      <c r="D156" s="251"/>
      <c r="E156" s="252">
        <v>2.3199999999999998</v>
      </c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21"/>
      <c r="Z156" s="210"/>
      <c r="AA156" s="210"/>
      <c r="AB156" s="210"/>
      <c r="AC156" s="210"/>
      <c r="AD156" s="210"/>
      <c r="AE156" s="210"/>
      <c r="AF156" s="210"/>
      <c r="AG156" s="210" t="s">
        <v>172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55" t="s">
        <v>338</v>
      </c>
      <c r="D157" s="251"/>
      <c r="E157" s="252">
        <v>2.3199999999999998</v>
      </c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0"/>
      <c r="AA157" s="210"/>
      <c r="AB157" s="210"/>
      <c r="AC157" s="210"/>
      <c r="AD157" s="210"/>
      <c r="AE157" s="210"/>
      <c r="AF157" s="210"/>
      <c r="AG157" s="210" t="s">
        <v>172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31">
        <v>26</v>
      </c>
      <c r="B158" s="232" t="s">
        <v>339</v>
      </c>
      <c r="C158" s="247" t="s">
        <v>340</v>
      </c>
      <c r="D158" s="233" t="s">
        <v>167</v>
      </c>
      <c r="E158" s="234">
        <v>35.86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0</v>
      </c>
      <c r="O158" s="234">
        <f>ROUND(E158*N158,2)</f>
        <v>0</v>
      </c>
      <c r="P158" s="234">
        <v>1E-3</v>
      </c>
      <c r="Q158" s="234">
        <f>ROUND(E158*P158,2)</f>
        <v>0.04</v>
      </c>
      <c r="R158" s="236" t="s">
        <v>332</v>
      </c>
      <c r="S158" s="236" t="s">
        <v>144</v>
      </c>
      <c r="T158" s="237" t="s">
        <v>144</v>
      </c>
      <c r="U158" s="221">
        <v>0.255</v>
      </c>
      <c r="V158" s="221">
        <f>ROUND(E158*U158,2)</f>
        <v>9.14</v>
      </c>
      <c r="W158" s="221"/>
      <c r="X158" s="221" t="s">
        <v>169</v>
      </c>
      <c r="Y158" s="221" t="s">
        <v>146</v>
      </c>
      <c r="Z158" s="210"/>
      <c r="AA158" s="210"/>
      <c r="AB158" s="210"/>
      <c r="AC158" s="210"/>
      <c r="AD158" s="210"/>
      <c r="AE158" s="210"/>
      <c r="AF158" s="210"/>
      <c r="AG158" s="210" t="s">
        <v>170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55" t="s">
        <v>203</v>
      </c>
      <c r="D159" s="251"/>
      <c r="E159" s="252"/>
      <c r="F159" s="221"/>
      <c r="G159" s="221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21"/>
      <c r="Z159" s="210"/>
      <c r="AA159" s="210"/>
      <c r="AB159" s="210"/>
      <c r="AC159" s="210"/>
      <c r="AD159" s="210"/>
      <c r="AE159" s="210"/>
      <c r="AF159" s="210"/>
      <c r="AG159" s="210" t="s">
        <v>172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55" t="s">
        <v>341</v>
      </c>
      <c r="D160" s="251"/>
      <c r="E160" s="252">
        <v>21.85</v>
      </c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0"/>
      <c r="AA160" s="210"/>
      <c r="AB160" s="210"/>
      <c r="AC160" s="210"/>
      <c r="AD160" s="210"/>
      <c r="AE160" s="210"/>
      <c r="AF160" s="210"/>
      <c r="AG160" s="210" t="s">
        <v>172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55" t="s">
        <v>205</v>
      </c>
      <c r="D161" s="251"/>
      <c r="E161" s="252"/>
      <c r="F161" s="221"/>
      <c r="G161" s="221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21"/>
      <c r="Z161" s="210"/>
      <c r="AA161" s="210"/>
      <c r="AB161" s="210"/>
      <c r="AC161" s="210"/>
      <c r="AD161" s="210"/>
      <c r="AE161" s="210"/>
      <c r="AF161" s="210"/>
      <c r="AG161" s="210" t="s">
        <v>172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55" t="s">
        <v>342</v>
      </c>
      <c r="D162" s="251"/>
      <c r="E162" s="252">
        <v>6.51</v>
      </c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21"/>
      <c r="Z162" s="210"/>
      <c r="AA162" s="210"/>
      <c r="AB162" s="210"/>
      <c r="AC162" s="210"/>
      <c r="AD162" s="210"/>
      <c r="AE162" s="210"/>
      <c r="AF162" s="210"/>
      <c r="AG162" s="210" t="s">
        <v>172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5" t="s">
        <v>207</v>
      </c>
      <c r="D163" s="251"/>
      <c r="E163" s="252"/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0"/>
      <c r="AA163" s="210"/>
      <c r="AB163" s="210"/>
      <c r="AC163" s="210"/>
      <c r="AD163" s="210"/>
      <c r="AE163" s="210"/>
      <c r="AF163" s="210"/>
      <c r="AG163" s="210" t="s">
        <v>172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55" t="s">
        <v>343</v>
      </c>
      <c r="D164" s="251"/>
      <c r="E164" s="252">
        <v>2.34</v>
      </c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21"/>
      <c r="Z164" s="210"/>
      <c r="AA164" s="210"/>
      <c r="AB164" s="210"/>
      <c r="AC164" s="210"/>
      <c r="AD164" s="210"/>
      <c r="AE164" s="210"/>
      <c r="AF164" s="210"/>
      <c r="AG164" s="210" t="s">
        <v>172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55" t="s">
        <v>344</v>
      </c>
      <c r="D165" s="251"/>
      <c r="E165" s="252">
        <v>2.58</v>
      </c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0"/>
      <c r="AA165" s="210"/>
      <c r="AB165" s="210"/>
      <c r="AC165" s="210"/>
      <c r="AD165" s="210"/>
      <c r="AE165" s="210"/>
      <c r="AF165" s="210"/>
      <c r="AG165" s="210" t="s">
        <v>172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55" t="s">
        <v>345</v>
      </c>
      <c r="D166" s="251"/>
      <c r="E166" s="252">
        <v>2.58</v>
      </c>
      <c r="F166" s="221"/>
      <c r="G166" s="221"/>
      <c r="H166" s="221"/>
      <c r="I166" s="221"/>
      <c r="J166" s="221"/>
      <c r="K166" s="221"/>
      <c r="L166" s="221"/>
      <c r="M166" s="221"/>
      <c r="N166" s="220"/>
      <c r="O166" s="220"/>
      <c r="P166" s="220"/>
      <c r="Q166" s="220"/>
      <c r="R166" s="221"/>
      <c r="S166" s="221"/>
      <c r="T166" s="221"/>
      <c r="U166" s="221"/>
      <c r="V166" s="221"/>
      <c r="W166" s="221"/>
      <c r="X166" s="221"/>
      <c r="Y166" s="221"/>
      <c r="Z166" s="210"/>
      <c r="AA166" s="210"/>
      <c r="AB166" s="210"/>
      <c r="AC166" s="210"/>
      <c r="AD166" s="210"/>
      <c r="AE166" s="210"/>
      <c r="AF166" s="210"/>
      <c r="AG166" s="210" t="s">
        <v>172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x14ac:dyDescent="0.2">
      <c r="A167" s="224" t="s">
        <v>139</v>
      </c>
      <c r="B167" s="225" t="s">
        <v>102</v>
      </c>
      <c r="C167" s="245" t="s">
        <v>103</v>
      </c>
      <c r="D167" s="226"/>
      <c r="E167" s="227"/>
      <c r="F167" s="228"/>
      <c r="G167" s="228">
        <f>SUMIF(AG168:AG171,"&lt;&gt;NOR",G168:G171)</f>
        <v>0</v>
      </c>
      <c r="H167" s="228"/>
      <c r="I167" s="228">
        <f>SUM(I168:I171)</f>
        <v>0</v>
      </c>
      <c r="J167" s="228"/>
      <c r="K167" s="228">
        <f>SUM(K168:K171)</f>
        <v>0</v>
      </c>
      <c r="L167" s="228"/>
      <c r="M167" s="228">
        <f>SUM(M168:M171)</f>
        <v>0</v>
      </c>
      <c r="N167" s="227"/>
      <c r="O167" s="227">
        <f>SUM(O168:O171)</f>
        <v>0</v>
      </c>
      <c r="P167" s="227"/>
      <c r="Q167" s="227">
        <f>SUM(Q168:Q171)</f>
        <v>0</v>
      </c>
      <c r="R167" s="228"/>
      <c r="S167" s="228"/>
      <c r="T167" s="229"/>
      <c r="U167" s="223"/>
      <c r="V167" s="223">
        <f>SUM(V168:V171)</f>
        <v>0</v>
      </c>
      <c r="W167" s="223"/>
      <c r="X167" s="223"/>
      <c r="Y167" s="223"/>
      <c r="AG167" t="s">
        <v>140</v>
      </c>
    </row>
    <row r="168" spans="1:60" outlineLevel="1" x14ac:dyDescent="0.2">
      <c r="A168" s="231">
        <v>27</v>
      </c>
      <c r="B168" s="232" t="s">
        <v>346</v>
      </c>
      <c r="C168" s="247" t="s">
        <v>347</v>
      </c>
      <c r="D168" s="233" t="s">
        <v>348</v>
      </c>
      <c r="E168" s="234">
        <v>1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4">
        <v>0</v>
      </c>
      <c r="O168" s="234">
        <f>ROUND(E168*N168,2)</f>
        <v>0</v>
      </c>
      <c r="P168" s="234">
        <v>0</v>
      </c>
      <c r="Q168" s="234">
        <f>ROUND(E168*P168,2)</f>
        <v>0</v>
      </c>
      <c r="R168" s="236"/>
      <c r="S168" s="236" t="s">
        <v>161</v>
      </c>
      <c r="T168" s="237" t="s">
        <v>145</v>
      </c>
      <c r="U168" s="221">
        <v>0</v>
      </c>
      <c r="V168" s="221">
        <f>ROUND(E168*U168,2)</f>
        <v>0</v>
      </c>
      <c r="W168" s="221"/>
      <c r="X168" s="221" t="s">
        <v>169</v>
      </c>
      <c r="Y168" s="221" t="s">
        <v>146</v>
      </c>
      <c r="Z168" s="210"/>
      <c r="AA168" s="210"/>
      <c r="AB168" s="210"/>
      <c r="AC168" s="210"/>
      <c r="AD168" s="210"/>
      <c r="AE168" s="210"/>
      <c r="AF168" s="210"/>
      <c r="AG168" s="210" t="s">
        <v>170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17"/>
      <c r="B169" s="218"/>
      <c r="C169" s="255" t="s">
        <v>349</v>
      </c>
      <c r="D169" s="251"/>
      <c r="E169" s="252">
        <v>1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0"/>
      <c r="AA169" s="210"/>
      <c r="AB169" s="210"/>
      <c r="AC169" s="210"/>
      <c r="AD169" s="210"/>
      <c r="AE169" s="210"/>
      <c r="AF169" s="210"/>
      <c r="AG169" s="210" t="s">
        <v>172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31">
        <v>28</v>
      </c>
      <c r="B170" s="232" t="s">
        <v>350</v>
      </c>
      <c r="C170" s="247" t="s">
        <v>351</v>
      </c>
      <c r="D170" s="233" t="s">
        <v>352</v>
      </c>
      <c r="E170" s="234">
        <v>2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6"/>
      <c r="S170" s="236" t="s">
        <v>161</v>
      </c>
      <c r="T170" s="237" t="s">
        <v>145</v>
      </c>
      <c r="U170" s="221">
        <v>0</v>
      </c>
      <c r="V170" s="221">
        <f>ROUND(E170*U170,2)</f>
        <v>0</v>
      </c>
      <c r="W170" s="221"/>
      <c r="X170" s="221" t="s">
        <v>169</v>
      </c>
      <c r="Y170" s="221" t="s">
        <v>146</v>
      </c>
      <c r="Z170" s="210"/>
      <c r="AA170" s="210"/>
      <c r="AB170" s="210"/>
      <c r="AC170" s="210"/>
      <c r="AD170" s="210"/>
      <c r="AE170" s="210"/>
      <c r="AF170" s="210"/>
      <c r="AG170" s="210" t="s">
        <v>170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5" t="s">
        <v>353</v>
      </c>
      <c r="D171" s="251"/>
      <c r="E171" s="252">
        <v>2</v>
      </c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0"/>
      <c r="AA171" s="210"/>
      <c r="AB171" s="210"/>
      <c r="AC171" s="210"/>
      <c r="AD171" s="210"/>
      <c r="AE171" s="210"/>
      <c r="AF171" s="210"/>
      <c r="AG171" s="210" t="s">
        <v>172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4" t="s">
        <v>139</v>
      </c>
      <c r="B172" s="225" t="s">
        <v>104</v>
      </c>
      <c r="C172" s="245" t="s">
        <v>105</v>
      </c>
      <c r="D172" s="226"/>
      <c r="E172" s="227"/>
      <c r="F172" s="228"/>
      <c r="G172" s="228">
        <f>SUMIF(AG173:AG176,"&lt;&gt;NOR",G173:G176)</f>
        <v>0</v>
      </c>
      <c r="H172" s="228"/>
      <c r="I172" s="228">
        <f>SUM(I173:I176)</f>
        <v>0</v>
      </c>
      <c r="J172" s="228"/>
      <c r="K172" s="228">
        <f>SUM(K173:K176)</f>
        <v>0</v>
      </c>
      <c r="L172" s="228"/>
      <c r="M172" s="228">
        <f>SUM(M173:M176)</f>
        <v>0</v>
      </c>
      <c r="N172" s="227"/>
      <c r="O172" s="227">
        <f>SUM(O173:O176)</f>
        <v>0</v>
      </c>
      <c r="P172" s="227"/>
      <c r="Q172" s="227">
        <f>SUM(Q173:Q176)</f>
        <v>0</v>
      </c>
      <c r="R172" s="228"/>
      <c r="S172" s="228"/>
      <c r="T172" s="229"/>
      <c r="U172" s="223"/>
      <c r="V172" s="223">
        <f>SUM(V173:V176)</f>
        <v>0</v>
      </c>
      <c r="W172" s="223"/>
      <c r="X172" s="223"/>
      <c r="Y172" s="223"/>
      <c r="AG172" t="s">
        <v>140</v>
      </c>
    </row>
    <row r="173" spans="1:60" outlineLevel="1" x14ac:dyDescent="0.2">
      <c r="A173" s="238">
        <v>29</v>
      </c>
      <c r="B173" s="239" t="s">
        <v>354</v>
      </c>
      <c r="C173" s="246" t="s">
        <v>355</v>
      </c>
      <c r="D173" s="240" t="s">
        <v>352</v>
      </c>
      <c r="E173" s="241">
        <v>0</v>
      </c>
      <c r="F173" s="242"/>
      <c r="G173" s="243">
        <f>ROUND(E173*F173,2)</f>
        <v>0</v>
      </c>
      <c r="H173" s="242"/>
      <c r="I173" s="243">
        <f>ROUND(E173*H173,2)</f>
        <v>0</v>
      </c>
      <c r="J173" s="242"/>
      <c r="K173" s="243">
        <f>ROUND(E173*J173,2)</f>
        <v>0</v>
      </c>
      <c r="L173" s="243">
        <v>21</v>
      </c>
      <c r="M173" s="243">
        <f>G173*(1+L173/100)</f>
        <v>0</v>
      </c>
      <c r="N173" s="241">
        <v>0</v>
      </c>
      <c r="O173" s="241">
        <f>ROUND(E173*N173,2)</f>
        <v>0</v>
      </c>
      <c r="P173" s="241">
        <v>0</v>
      </c>
      <c r="Q173" s="241">
        <f>ROUND(E173*P173,2)</f>
        <v>0</v>
      </c>
      <c r="R173" s="243"/>
      <c r="S173" s="243" t="s">
        <v>161</v>
      </c>
      <c r="T173" s="244" t="s">
        <v>145</v>
      </c>
      <c r="U173" s="221">
        <v>0</v>
      </c>
      <c r="V173" s="221">
        <f>ROUND(E173*U173,2)</f>
        <v>0</v>
      </c>
      <c r="W173" s="221"/>
      <c r="X173" s="221" t="s">
        <v>169</v>
      </c>
      <c r="Y173" s="221" t="s">
        <v>146</v>
      </c>
      <c r="Z173" s="210"/>
      <c r="AA173" s="210"/>
      <c r="AB173" s="210"/>
      <c r="AC173" s="210"/>
      <c r="AD173" s="210"/>
      <c r="AE173" s="210"/>
      <c r="AF173" s="210"/>
      <c r="AG173" s="210" t="s">
        <v>170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22.5" outlineLevel="1" x14ac:dyDescent="0.2">
      <c r="A174" s="238">
        <v>30</v>
      </c>
      <c r="B174" s="239" t="s">
        <v>356</v>
      </c>
      <c r="C174" s="246" t="s">
        <v>357</v>
      </c>
      <c r="D174" s="240" t="s">
        <v>352</v>
      </c>
      <c r="E174" s="241">
        <v>0</v>
      </c>
      <c r="F174" s="242"/>
      <c r="G174" s="243">
        <f>ROUND(E174*F174,2)</f>
        <v>0</v>
      </c>
      <c r="H174" s="242"/>
      <c r="I174" s="243">
        <f>ROUND(E174*H174,2)</f>
        <v>0</v>
      </c>
      <c r="J174" s="242"/>
      <c r="K174" s="243">
        <f>ROUND(E174*J174,2)</f>
        <v>0</v>
      </c>
      <c r="L174" s="243">
        <v>21</v>
      </c>
      <c r="M174" s="243">
        <f>G174*(1+L174/100)</f>
        <v>0</v>
      </c>
      <c r="N174" s="241">
        <v>0</v>
      </c>
      <c r="O174" s="241">
        <f>ROUND(E174*N174,2)</f>
        <v>0</v>
      </c>
      <c r="P174" s="241">
        <v>0</v>
      </c>
      <c r="Q174" s="241">
        <f>ROUND(E174*P174,2)</f>
        <v>0</v>
      </c>
      <c r="R174" s="243"/>
      <c r="S174" s="243" t="s">
        <v>161</v>
      </c>
      <c r="T174" s="244" t="s">
        <v>145</v>
      </c>
      <c r="U174" s="221">
        <v>0</v>
      </c>
      <c r="V174" s="221">
        <f>ROUND(E174*U174,2)</f>
        <v>0</v>
      </c>
      <c r="W174" s="221"/>
      <c r="X174" s="221" t="s">
        <v>169</v>
      </c>
      <c r="Y174" s="221" t="s">
        <v>146</v>
      </c>
      <c r="Z174" s="210"/>
      <c r="AA174" s="210"/>
      <c r="AB174" s="210"/>
      <c r="AC174" s="210"/>
      <c r="AD174" s="210"/>
      <c r="AE174" s="210"/>
      <c r="AF174" s="210"/>
      <c r="AG174" s="210" t="s">
        <v>170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38">
        <v>31</v>
      </c>
      <c r="B175" s="239" t="s">
        <v>358</v>
      </c>
      <c r="C175" s="246" t="s">
        <v>359</v>
      </c>
      <c r="D175" s="240" t="s">
        <v>352</v>
      </c>
      <c r="E175" s="241">
        <v>0</v>
      </c>
      <c r="F175" s="242"/>
      <c r="G175" s="243">
        <f>ROUND(E175*F175,2)</f>
        <v>0</v>
      </c>
      <c r="H175" s="242"/>
      <c r="I175" s="243">
        <f>ROUND(E175*H175,2)</f>
        <v>0</v>
      </c>
      <c r="J175" s="242"/>
      <c r="K175" s="243">
        <f>ROUND(E175*J175,2)</f>
        <v>0</v>
      </c>
      <c r="L175" s="243">
        <v>21</v>
      </c>
      <c r="M175" s="243">
        <f>G175*(1+L175/100)</f>
        <v>0</v>
      </c>
      <c r="N175" s="241">
        <v>0</v>
      </c>
      <c r="O175" s="241">
        <f>ROUND(E175*N175,2)</f>
        <v>0</v>
      </c>
      <c r="P175" s="241">
        <v>0</v>
      </c>
      <c r="Q175" s="241">
        <f>ROUND(E175*P175,2)</f>
        <v>0</v>
      </c>
      <c r="R175" s="243"/>
      <c r="S175" s="243" t="s">
        <v>161</v>
      </c>
      <c r="T175" s="244" t="s">
        <v>145</v>
      </c>
      <c r="U175" s="221">
        <v>0</v>
      </c>
      <c r="V175" s="221">
        <f>ROUND(E175*U175,2)</f>
        <v>0</v>
      </c>
      <c r="W175" s="221"/>
      <c r="X175" s="221" t="s">
        <v>169</v>
      </c>
      <c r="Y175" s="221" t="s">
        <v>146</v>
      </c>
      <c r="Z175" s="210"/>
      <c r="AA175" s="210"/>
      <c r="AB175" s="210"/>
      <c r="AC175" s="210"/>
      <c r="AD175" s="210"/>
      <c r="AE175" s="210"/>
      <c r="AF175" s="210"/>
      <c r="AG175" s="210" t="s">
        <v>170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38">
        <v>32</v>
      </c>
      <c r="B176" s="239" t="s">
        <v>360</v>
      </c>
      <c r="C176" s="246" t="s">
        <v>361</v>
      </c>
      <c r="D176" s="240" t="s">
        <v>352</v>
      </c>
      <c r="E176" s="241">
        <v>0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0</v>
      </c>
      <c r="O176" s="241">
        <f>ROUND(E176*N176,2)</f>
        <v>0</v>
      </c>
      <c r="P176" s="241">
        <v>0</v>
      </c>
      <c r="Q176" s="241">
        <f>ROUND(E176*P176,2)</f>
        <v>0</v>
      </c>
      <c r="R176" s="243"/>
      <c r="S176" s="243" t="s">
        <v>161</v>
      </c>
      <c r="T176" s="244" t="s">
        <v>145</v>
      </c>
      <c r="U176" s="221">
        <v>0</v>
      </c>
      <c r="V176" s="221">
        <f>ROUND(E176*U176,2)</f>
        <v>0</v>
      </c>
      <c r="W176" s="221"/>
      <c r="X176" s="221" t="s">
        <v>169</v>
      </c>
      <c r="Y176" s="221" t="s">
        <v>146</v>
      </c>
      <c r="Z176" s="210"/>
      <c r="AA176" s="210"/>
      <c r="AB176" s="210"/>
      <c r="AC176" s="210"/>
      <c r="AD176" s="210"/>
      <c r="AE176" s="210"/>
      <c r="AF176" s="210"/>
      <c r="AG176" s="210" t="s">
        <v>170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x14ac:dyDescent="0.2">
      <c r="A177" s="224" t="s">
        <v>139</v>
      </c>
      <c r="B177" s="225" t="s">
        <v>106</v>
      </c>
      <c r="C177" s="245" t="s">
        <v>107</v>
      </c>
      <c r="D177" s="226"/>
      <c r="E177" s="227"/>
      <c r="F177" s="228"/>
      <c r="G177" s="228">
        <f>SUMIF(AG178:AG185,"&lt;&gt;NOR",G178:G185)</f>
        <v>0</v>
      </c>
      <c r="H177" s="228"/>
      <c r="I177" s="228">
        <f>SUM(I178:I185)</f>
        <v>0</v>
      </c>
      <c r="J177" s="228"/>
      <c r="K177" s="228">
        <f>SUM(K178:K185)</f>
        <v>0</v>
      </c>
      <c r="L177" s="228"/>
      <c r="M177" s="228">
        <f>SUM(M178:M185)</f>
        <v>0</v>
      </c>
      <c r="N177" s="227"/>
      <c r="O177" s="227">
        <f>SUM(O178:O185)</f>
        <v>0</v>
      </c>
      <c r="P177" s="227"/>
      <c r="Q177" s="227">
        <f>SUM(Q178:Q185)</f>
        <v>0</v>
      </c>
      <c r="R177" s="228"/>
      <c r="S177" s="228"/>
      <c r="T177" s="229"/>
      <c r="U177" s="223"/>
      <c r="V177" s="223">
        <f>SUM(V178:V185)</f>
        <v>149.12</v>
      </c>
      <c r="W177" s="223"/>
      <c r="X177" s="223"/>
      <c r="Y177" s="223"/>
      <c r="AG177" t="s">
        <v>140</v>
      </c>
    </row>
    <row r="178" spans="1:60" ht="22.5" outlineLevel="1" x14ac:dyDescent="0.2">
      <c r="A178" s="231">
        <v>33</v>
      </c>
      <c r="B178" s="232" t="s">
        <v>362</v>
      </c>
      <c r="C178" s="247" t="s">
        <v>363</v>
      </c>
      <c r="D178" s="233" t="s">
        <v>364</v>
      </c>
      <c r="E178" s="234">
        <v>46.487630000000003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4">
        <v>0</v>
      </c>
      <c r="O178" s="234">
        <f>ROUND(E178*N178,2)</f>
        <v>0</v>
      </c>
      <c r="P178" s="234">
        <v>0</v>
      </c>
      <c r="Q178" s="234">
        <f>ROUND(E178*P178,2)</f>
        <v>0</v>
      </c>
      <c r="R178" s="236" t="s">
        <v>182</v>
      </c>
      <c r="S178" s="236" t="s">
        <v>144</v>
      </c>
      <c r="T178" s="237" t="s">
        <v>144</v>
      </c>
      <c r="U178" s="221">
        <v>0</v>
      </c>
      <c r="V178" s="221">
        <f>ROUND(E178*U178,2)</f>
        <v>0</v>
      </c>
      <c r="W178" s="221"/>
      <c r="X178" s="221" t="s">
        <v>169</v>
      </c>
      <c r="Y178" s="221" t="s">
        <v>146</v>
      </c>
      <c r="Z178" s="210"/>
      <c r="AA178" s="210"/>
      <c r="AB178" s="210"/>
      <c r="AC178" s="210"/>
      <c r="AD178" s="210"/>
      <c r="AE178" s="210"/>
      <c r="AF178" s="210"/>
      <c r="AG178" s="210" t="s">
        <v>170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17"/>
      <c r="B179" s="218"/>
      <c r="C179" s="255" t="s">
        <v>365</v>
      </c>
      <c r="D179" s="251"/>
      <c r="E179" s="252">
        <v>46.49</v>
      </c>
      <c r="F179" s="221"/>
      <c r="G179" s="221"/>
      <c r="H179" s="221"/>
      <c r="I179" s="221"/>
      <c r="J179" s="221"/>
      <c r="K179" s="221"/>
      <c r="L179" s="221"/>
      <c r="M179" s="221"/>
      <c r="N179" s="220"/>
      <c r="O179" s="220"/>
      <c r="P179" s="220"/>
      <c r="Q179" s="220"/>
      <c r="R179" s="221"/>
      <c r="S179" s="221"/>
      <c r="T179" s="221"/>
      <c r="U179" s="221"/>
      <c r="V179" s="221"/>
      <c r="W179" s="221"/>
      <c r="X179" s="221"/>
      <c r="Y179" s="221"/>
      <c r="Z179" s="210"/>
      <c r="AA179" s="210"/>
      <c r="AB179" s="210"/>
      <c r="AC179" s="210"/>
      <c r="AD179" s="210"/>
      <c r="AE179" s="210"/>
      <c r="AF179" s="210"/>
      <c r="AG179" s="210" t="s">
        <v>172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ht="22.5" outlineLevel="1" x14ac:dyDescent="0.2">
      <c r="A180" s="238">
        <v>34</v>
      </c>
      <c r="B180" s="239" t="s">
        <v>366</v>
      </c>
      <c r="C180" s="246" t="s">
        <v>367</v>
      </c>
      <c r="D180" s="240" t="s">
        <v>364</v>
      </c>
      <c r="E180" s="241">
        <v>3.8440000000000002E-2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1">
        <v>0</v>
      </c>
      <c r="O180" s="241">
        <f>ROUND(E180*N180,2)</f>
        <v>0</v>
      </c>
      <c r="P180" s="241">
        <v>0</v>
      </c>
      <c r="Q180" s="241">
        <f>ROUND(E180*P180,2)</f>
        <v>0</v>
      </c>
      <c r="R180" s="243" t="s">
        <v>182</v>
      </c>
      <c r="S180" s="243" t="s">
        <v>144</v>
      </c>
      <c r="T180" s="244" t="s">
        <v>144</v>
      </c>
      <c r="U180" s="221">
        <v>0</v>
      </c>
      <c r="V180" s="221">
        <f>ROUND(E180*U180,2)</f>
        <v>0</v>
      </c>
      <c r="W180" s="221"/>
      <c r="X180" s="221" t="s">
        <v>169</v>
      </c>
      <c r="Y180" s="221" t="s">
        <v>146</v>
      </c>
      <c r="Z180" s="210"/>
      <c r="AA180" s="210"/>
      <c r="AB180" s="210"/>
      <c r="AC180" s="210"/>
      <c r="AD180" s="210"/>
      <c r="AE180" s="210"/>
      <c r="AF180" s="210"/>
      <c r="AG180" s="210" t="s">
        <v>170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22.5" outlineLevel="1" x14ac:dyDescent="0.2">
      <c r="A181" s="238">
        <v>35</v>
      </c>
      <c r="B181" s="239" t="s">
        <v>368</v>
      </c>
      <c r="C181" s="246" t="s">
        <v>369</v>
      </c>
      <c r="D181" s="240" t="s">
        <v>364</v>
      </c>
      <c r="E181" s="241">
        <v>46.526069999999997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21</v>
      </c>
      <c r="M181" s="243">
        <f>G181*(1+L181/100)</f>
        <v>0</v>
      </c>
      <c r="N181" s="241">
        <v>0</v>
      </c>
      <c r="O181" s="241">
        <f>ROUND(E181*N181,2)</f>
        <v>0</v>
      </c>
      <c r="P181" s="241">
        <v>0</v>
      </c>
      <c r="Q181" s="241">
        <f>ROUND(E181*P181,2)</f>
        <v>0</v>
      </c>
      <c r="R181" s="243" t="s">
        <v>182</v>
      </c>
      <c r="S181" s="243" t="s">
        <v>144</v>
      </c>
      <c r="T181" s="244" t="s">
        <v>144</v>
      </c>
      <c r="U181" s="221">
        <v>0.93300000000000005</v>
      </c>
      <c r="V181" s="221">
        <f>ROUND(E181*U181,2)</f>
        <v>43.41</v>
      </c>
      <c r="W181" s="221"/>
      <c r="X181" s="221" t="s">
        <v>169</v>
      </c>
      <c r="Y181" s="221" t="s">
        <v>146</v>
      </c>
      <c r="Z181" s="210"/>
      <c r="AA181" s="210"/>
      <c r="AB181" s="210"/>
      <c r="AC181" s="210"/>
      <c r="AD181" s="210"/>
      <c r="AE181" s="210"/>
      <c r="AF181" s="210"/>
      <c r="AG181" s="210" t="s">
        <v>170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8">
        <v>36</v>
      </c>
      <c r="B182" s="239" t="s">
        <v>370</v>
      </c>
      <c r="C182" s="246" t="s">
        <v>371</v>
      </c>
      <c r="D182" s="240" t="s">
        <v>364</v>
      </c>
      <c r="E182" s="241">
        <v>46.526069999999997</v>
      </c>
      <c r="F182" s="242"/>
      <c r="G182" s="243">
        <f>ROUND(E182*F182,2)</f>
        <v>0</v>
      </c>
      <c r="H182" s="242"/>
      <c r="I182" s="243">
        <f>ROUND(E182*H182,2)</f>
        <v>0</v>
      </c>
      <c r="J182" s="242"/>
      <c r="K182" s="243">
        <f>ROUND(E182*J182,2)</f>
        <v>0</v>
      </c>
      <c r="L182" s="243">
        <v>21</v>
      </c>
      <c r="M182" s="243">
        <f>G182*(1+L182/100)</f>
        <v>0</v>
      </c>
      <c r="N182" s="241">
        <v>0</v>
      </c>
      <c r="O182" s="241">
        <f>ROUND(E182*N182,2)</f>
        <v>0</v>
      </c>
      <c r="P182" s="241">
        <v>0</v>
      </c>
      <c r="Q182" s="241">
        <f>ROUND(E182*P182,2)</f>
        <v>0</v>
      </c>
      <c r="R182" s="243" t="s">
        <v>182</v>
      </c>
      <c r="S182" s="243" t="s">
        <v>144</v>
      </c>
      <c r="T182" s="244" t="s">
        <v>144</v>
      </c>
      <c r="U182" s="221">
        <v>0.49</v>
      </c>
      <c r="V182" s="221">
        <f>ROUND(E182*U182,2)</f>
        <v>22.8</v>
      </c>
      <c r="W182" s="221"/>
      <c r="X182" s="221" t="s">
        <v>169</v>
      </c>
      <c r="Y182" s="221" t="s">
        <v>146</v>
      </c>
      <c r="Z182" s="210"/>
      <c r="AA182" s="210"/>
      <c r="AB182" s="210"/>
      <c r="AC182" s="210"/>
      <c r="AD182" s="210"/>
      <c r="AE182" s="210"/>
      <c r="AF182" s="210"/>
      <c r="AG182" s="210" t="s">
        <v>170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8">
        <v>37</v>
      </c>
      <c r="B183" s="239" t="s">
        <v>372</v>
      </c>
      <c r="C183" s="246" t="s">
        <v>373</v>
      </c>
      <c r="D183" s="240" t="s">
        <v>364</v>
      </c>
      <c r="E183" s="241">
        <v>418.73466999999999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21</v>
      </c>
      <c r="M183" s="243">
        <f>G183*(1+L183/100)</f>
        <v>0</v>
      </c>
      <c r="N183" s="241">
        <v>0</v>
      </c>
      <c r="O183" s="241">
        <f>ROUND(E183*N183,2)</f>
        <v>0</v>
      </c>
      <c r="P183" s="241">
        <v>0</v>
      </c>
      <c r="Q183" s="241">
        <f>ROUND(E183*P183,2)</f>
        <v>0</v>
      </c>
      <c r="R183" s="243" t="s">
        <v>182</v>
      </c>
      <c r="S183" s="243" t="s">
        <v>144</v>
      </c>
      <c r="T183" s="244" t="s">
        <v>144</v>
      </c>
      <c r="U183" s="221">
        <v>0</v>
      </c>
      <c r="V183" s="221">
        <f>ROUND(E183*U183,2)</f>
        <v>0</v>
      </c>
      <c r="W183" s="221"/>
      <c r="X183" s="221" t="s">
        <v>169</v>
      </c>
      <c r="Y183" s="221" t="s">
        <v>146</v>
      </c>
      <c r="Z183" s="210"/>
      <c r="AA183" s="210"/>
      <c r="AB183" s="210"/>
      <c r="AC183" s="210"/>
      <c r="AD183" s="210"/>
      <c r="AE183" s="210"/>
      <c r="AF183" s="210"/>
      <c r="AG183" s="210" t="s">
        <v>170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38">
        <v>38</v>
      </c>
      <c r="B184" s="239" t="s">
        <v>374</v>
      </c>
      <c r="C184" s="246" t="s">
        <v>375</v>
      </c>
      <c r="D184" s="240" t="s">
        <v>364</v>
      </c>
      <c r="E184" s="241">
        <v>46.526069999999997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1">
        <v>0</v>
      </c>
      <c r="O184" s="241">
        <f>ROUND(E184*N184,2)</f>
        <v>0</v>
      </c>
      <c r="P184" s="241">
        <v>0</v>
      </c>
      <c r="Q184" s="241">
        <f>ROUND(E184*P184,2)</f>
        <v>0</v>
      </c>
      <c r="R184" s="243" t="s">
        <v>182</v>
      </c>
      <c r="S184" s="243" t="s">
        <v>144</v>
      </c>
      <c r="T184" s="244" t="s">
        <v>144</v>
      </c>
      <c r="U184" s="221">
        <v>0.94199999999999995</v>
      </c>
      <c r="V184" s="221">
        <f>ROUND(E184*U184,2)</f>
        <v>43.83</v>
      </c>
      <c r="W184" s="221"/>
      <c r="X184" s="221" t="s">
        <v>169</v>
      </c>
      <c r="Y184" s="221" t="s">
        <v>146</v>
      </c>
      <c r="Z184" s="210"/>
      <c r="AA184" s="210"/>
      <c r="AB184" s="210"/>
      <c r="AC184" s="210"/>
      <c r="AD184" s="210"/>
      <c r="AE184" s="210"/>
      <c r="AF184" s="210"/>
      <c r="AG184" s="210" t="s">
        <v>170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2.5" outlineLevel="1" x14ac:dyDescent="0.2">
      <c r="A185" s="231">
        <v>39</v>
      </c>
      <c r="B185" s="232" t="s">
        <v>376</v>
      </c>
      <c r="C185" s="247" t="s">
        <v>377</v>
      </c>
      <c r="D185" s="233" t="s">
        <v>364</v>
      </c>
      <c r="E185" s="234">
        <v>372.20859000000002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6" t="s">
        <v>182</v>
      </c>
      <c r="S185" s="236" t="s">
        <v>144</v>
      </c>
      <c r="T185" s="237" t="s">
        <v>144</v>
      </c>
      <c r="U185" s="221">
        <v>0.105</v>
      </c>
      <c r="V185" s="221">
        <f>ROUND(E185*U185,2)</f>
        <v>39.08</v>
      </c>
      <c r="W185" s="221"/>
      <c r="X185" s="221" t="s">
        <v>169</v>
      </c>
      <c r="Y185" s="221" t="s">
        <v>146</v>
      </c>
      <c r="Z185" s="210"/>
      <c r="AA185" s="210"/>
      <c r="AB185" s="210"/>
      <c r="AC185" s="210"/>
      <c r="AD185" s="210"/>
      <c r="AE185" s="210"/>
      <c r="AF185" s="210"/>
      <c r="AG185" s="210" t="s">
        <v>170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x14ac:dyDescent="0.2">
      <c r="A186" s="3"/>
      <c r="B186" s="4"/>
      <c r="C186" s="248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AE186">
        <v>15</v>
      </c>
      <c r="AF186">
        <v>21</v>
      </c>
      <c r="AG186" t="s">
        <v>125</v>
      </c>
    </row>
    <row r="187" spans="1:60" x14ac:dyDescent="0.2">
      <c r="A187" s="213"/>
      <c r="B187" s="214" t="s">
        <v>29</v>
      </c>
      <c r="C187" s="249"/>
      <c r="D187" s="215"/>
      <c r="E187" s="216"/>
      <c r="F187" s="216"/>
      <c r="G187" s="230">
        <f>G8+G126+G147+G167+G172+G177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AE187">
        <f>SUMIF(L7:L185,AE186,G7:G185)</f>
        <v>0</v>
      </c>
      <c r="AF187">
        <f>SUMIF(L7:L185,AF186,G7:G185)</f>
        <v>0</v>
      </c>
      <c r="AG187" t="s">
        <v>162</v>
      </c>
    </row>
    <row r="188" spans="1:60" x14ac:dyDescent="0.2">
      <c r="C188" s="250"/>
      <c r="D188" s="10"/>
      <c r="AG188" t="s">
        <v>163</v>
      </c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bDK3Ba/FlMeq7ls3NfwRT4T934ObRwS3c40JfeNRJrHBuJyMsdp/k8Uzmm3U1crJZZ6kBdLwLPi51LrNqIc1A==" saltValue="+Uq12tidFABZvsiIeyODyw==" spinCount="100000" sheet="1" formatRows="0"/>
  <mergeCells count="14">
    <mergeCell ref="C117:G117"/>
    <mergeCell ref="C128:G128"/>
    <mergeCell ref="C44:G44"/>
    <mergeCell ref="C49:G49"/>
    <mergeCell ref="C66:G66"/>
    <mergeCell ref="C71:G71"/>
    <mergeCell ref="C88:G88"/>
    <mergeCell ref="C92:G92"/>
    <mergeCell ref="A1:G1"/>
    <mergeCell ref="C2:G2"/>
    <mergeCell ref="C3:G3"/>
    <mergeCell ref="C4:G4"/>
    <mergeCell ref="C19:G19"/>
    <mergeCell ref="C26:G26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E8D3-46FE-44D2-B3AC-BF6449C16A1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164</v>
      </c>
      <c r="B1" s="195"/>
      <c r="C1" s="195"/>
      <c r="D1" s="195"/>
      <c r="E1" s="195"/>
      <c r="F1" s="195"/>
      <c r="G1" s="195"/>
      <c r="AG1" t="s">
        <v>112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113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113</v>
      </c>
      <c r="AG3" t="s">
        <v>115</v>
      </c>
    </row>
    <row r="4" spans="1:60" ht="24.95" customHeight="1" x14ac:dyDescent="0.2">
      <c r="A4" s="200" t="s">
        <v>9</v>
      </c>
      <c r="B4" s="201" t="s">
        <v>53</v>
      </c>
      <c r="C4" s="202" t="s">
        <v>54</v>
      </c>
      <c r="D4" s="203"/>
      <c r="E4" s="203"/>
      <c r="F4" s="203"/>
      <c r="G4" s="204"/>
      <c r="AG4" t="s">
        <v>116</v>
      </c>
    </row>
    <row r="5" spans="1:60" x14ac:dyDescent="0.2">
      <c r="D5" s="10"/>
    </row>
    <row r="6" spans="1:60" ht="38.25" x14ac:dyDescent="0.2">
      <c r="A6" s="206" t="s">
        <v>117</v>
      </c>
      <c r="B6" s="208" t="s">
        <v>118</v>
      </c>
      <c r="C6" s="208" t="s">
        <v>119</v>
      </c>
      <c r="D6" s="207" t="s">
        <v>120</v>
      </c>
      <c r="E6" s="206" t="s">
        <v>121</v>
      </c>
      <c r="F6" s="205" t="s">
        <v>122</v>
      </c>
      <c r="G6" s="206" t="s">
        <v>29</v>
      </c>
      <c r="H6" s="209" t="s">
        <v>30</v>
      </c>
      <c r="I6" s="209" t="s">
        <v>123</v>
      </c>
      <c r="J6" s="209" t="s">
        <v>31</v>
      </c>
      <c r="K6" s="209" t="s">
        <v>124</v>
      </c>
      <c r="L6" s="209" t="s">
        <v>125</v>
      </c>
      <c r="M6" s="209" t="s">
        <v>126</v>
      </c>
      <c r="N6" s="209" t="s">
        <v>127</v>
      </c>
      <c r="O6" s="209" t="s">
        <v>128</v>
      </c>
      <c r="P6" s="209" t="s">
        <v>129</v>
      </c>
      <c r="Q6" s="209" t="s">
        <v>130</v>
      </c>
      <c r="R6" s="209" t="s">
        <v>131</v>
      </c>
      <c r="S6" s="209" t="s">
        <v>132</v>
      </c>
      <c r="T6" s="209" t="s">
        <v>133</v>
      </c>
      <c r="U6" s="209" t="s">
        <v>134</v>
      </c>
      <c r="V6" s="209" t="s">
        <v>135</v>
      </c>
      <c r="W6" s="209" t="s">
        <v>136</v>
      </c>
      <c r="X6" s="209" t="s">
        <v>137</v>
      </c>
      <c r="Y6" s="209" t="s">
        <v>138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139</v>
      </c>
      <c r="B8" s="225" t="s">
        <v>68</v>
      </c>
      <c r="C8" s="245" t="s">
        <v>69</v>
      </c>
      <c r="D8" s="226"/>
      <c r="E8" s="227"/>
      <c r="F8" s="228"/>
      <c r="G8" s="228">
        <f>SUMIF(AG9:AG51,"&lt;&gt;NOR",G9:G51)</f>
        <v>0</v>
      </c>
      <c r="H8" s="228"/>
      <c r="I8" s="228">
        <f>SUM(I9:I51)</f>
        <v>0</v>
      </c>
      <c r="J8" s="228"/>
      <c r="K8" s="228">
        <f>SUM(K9:K51)</f>
        <v>0</v>
      </c>
      <c r="L8" s="228"/>
      <c r="M8" s="228">
        <f>SUM(M9:M51)</f>
        <v>0</v>
      </c>
      <c r="N8" s="227"/>
      <c r="O8" s="227">
        <f>SUM(O9:O51)</f>
        <v>10.82</v>
      </c>
      <c r="P8" s="227"/>
      <c r="Q8" s="227">
        <f>SUM(Q9:Q51)</f>
        <v>0</v>
      </c>
      <c r="R8" s="228"/>
      <c r="S8" s="228"/>
      <c r="T8" s="229"/>
      <c r="U8" s="223"/>
      <c r="V8" s="223">
        <f>SUM(V9:V51)</f>
        <v>69.81</v>
      </c>
      <c r="W8" s="223"/>
      <c r="X8" s="223"/>
      <c r="Y8" s="223"/>
      <c r="AG8" t="s">
        <v>140</v>
      </c>
    </row>
    <row r="9" spans="1:60" outlineLevel="1" x14ac:dyDescent="0.2">
      <c r="A9" s="231">
        <v>1</v>
      </c>
      <c r="B9" s="232" t="s">
        <v>378</v>
      </c>
      <c r="C9" s="247" t="s">
        <v>379</v>
      </c>
      <c r="D9" s="233" t="s">
        <v>218</v>
      </c>
      <c r="E9" s="234">
        <v>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2.0400000000000001E-2</v>
      </c>
      <c r="O9" s="234">
        <f>ROUND(E9*N9,2)</f>
        <v>0.06</v>
      </c>
      <c r="P9" s="234">
        <v>0</v>
      </c>
      <c r="Q9" s="234">
        <f>ROUND(E9*P9,2)</f>
        <v>0</v>
      </c>
      <c r="R9" s="236" t="s">
        <v>380</v>
      </c>
      <c r="S9" s="236" t="s">
        <v>144</v>
      </c>
      <c r="T9" s="237" t="s">
        <v>144</v>
      </c>
      <c r="U9" s="221">
        <v>0.24199999999999999</v>
      </c>
      <c r="V9" s="221">
        <f>ROUND(E9*U9,2)</f>
        <v>0.73</v>
      </c>
      <c r="W9" s="221"/>
      <c r="X9" s="221" t="s">
        <v>169</v>
      </c>
      <c r="Y9" s="221" t="s">
        <v>146</v>
      </c>
      <c r="Z9" s="210"/>
      <c r="AA9" s="210"/>
      <c r="AB9" s="210"/>
      <c r="AC9" s="210"/>
      <c r="AD9" s="210"/>
      <c r="AE9" s="210"/>
      <c r="AF9" s="210"/>
      <c r="AG9" s="210" t="s">
        <v>170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5" t="s">
        <v>381</v>
      </c>
      <c r="D10" s="251"/>
      <c r="E10" s="252">
        <v>1</v>
      </c>
      <c r="F10" s="221"/>
      <c r="G10" s="22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172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55" t="s">
        <v>382</v>
      </c>
      <c r="D11" s="251"/>
      <c r="E11" s="252">
        <v>2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0"/>
      <c r="AA11" s="210"/>
      <c r="AB11" s="210"/>
      <c r="AC11" s="210"/>
      <c r="AD11" s="210"/>
      <c r="AE11" s="210"/>
      <c r="AF11" s="210"/>
      <c r="AG11" s="210" t="s">
        <v>172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2</v>
      </c>
      <c r="B12" s="232" t="s">
        <v>383</v>
      </c>
      <c r="C12" s="247" t="s">
        <v>384</v>
      </c>
      <c r="D12" s="233" t="s">
        <v>218</v>
      </c>
      <c r="E12" s="234">
        <v>5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3.9789999999999999E-2</v>
      </c>
      <c r="O12" s="234">
        <f>ROUND(E12*N12,2)</f>
        <v>0.2</v>
      </c>
      <c r="P12" s="234">
        <v>0</v>
      </c>
      <c r="Q12" s="234">
        <f>ROUND(E12*P12,2)</f>
        <v>0</v>
      </c>
      <c r="R12" s="236" t="s">
        <v>380</v>
      </c>
      <c r="S12" s="236" t="s">
        <v>144</v>
      </c>
      <c r="T12" s="237" t="s">
        <v>144</v>
      </c>
      <c r="U12" s="221">
        <v>0.24199999999999999</v>
      </c>
      <c r="V12" s="221">
        <f>ROUND(E12*U12,2)</f>
        <v>1.21</v>
      </c>
      <c r="W12" s="221"/>
      <c r="X12" s="221" t="s">
        <v>169</v>
      </c>
      <c r="Y12" s="221" t="s">
        <v>146</v>
      </c>
      <c r="Z12" s="210"/>
      <c r="AA12" s="210"/>
      <c r="AB12" s="210"/>
      <c r="AC12" s="210"/>
      <c r="AD12" s="210"/>
      <c r="AE12" s="210"/>
      <c r="AF12" s="210"/>
      <c r="AG12" s="210" t="s">
        <v>170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55" t="s">
        <v>385</v>
      </c>
      <c r="D13" s="251"/>
      <c r="E13" s="252">
        <v>5</v>
      </c>
      <c r="F13" s="221"/>
      <c r="G13" s="22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0"/>
      <c r="AA13" s="210"/>
      <c r="AB13" s="210"/>
      <c r="AC13" s="210"/>
      <c r="AD13" s="210"/>
      <c r="AE13" s="210"/>
      <c r="AF13" s="210"/>
      <c r="AG13" s="210" t="s">
        <v>172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31">
        <v>3</v>
      </c>
      <c r="B14" s="232" t="s">
        <v>386</v>
      </c>
      <c r="C14" s="247" t="s">
        <v>387</v>
      </c>
      <c r="D14" s="233" t="s">
        <v>192</v>
      </c>
      <c r="E14" s="234">
        <v>0.14699999999999999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0.76182000000000005</v>
      </c>
      <c r="O14" s="234">
        <f>ROUND(E14*N14,2)</f>
        <v>0.11</v>
      </c>
      <c r="P14" s="234">
        <v>0</v>
      </c>
      <c r="Q14" s="234">
        <f>ROUND(E14*P14,2)</f>
        <v>0</v>
      </c>
      <c r="R14" s="236" t="s">
        <v>388</v>
      </c>
      <c r="S14" s="236" t="s">
        <v>144</v>
      </c>
      <c r="T14" s="237" t="s">
        <v>144</v>
      </c>
      <c r="U14" s="221">
        <v>3.08188</v>
      </c>
      <c r="V14" s="221">
        <f>ROUND(E14*U14,2)</f>
        <v>0.45</v>
      </c>
      <c r="W14" s="221"/>
      <c r="X14" s="221" t="s">
        <v>169</v>
      </c>
      <c r="Y14" s="221" t="s">
        <v>146</v>
      </c>
      <c r="Z14" s="210"/>
      <c r="AA14" s="210"/>
      <c r="AB14" s="210"/>
      <c r="AC14" s="210"/>
      <c r="AD14" s="210"/>
      <c r="AE14" s="210"/>
      <c r="AF14" s="210"/>
      <c r="AG14" s="210" t="s">
        <v>170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56" t="s">
        <v>389</v>
      </c>
      <c r="D15" s="254"/>
      <c r="E15" s="254"/>
      <c r="F15" s="254"/>
      <c r="G15" s="254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21"/>
      <c r="Z15" s="210"/>
      <c r="AA15" s="210"/>
      <c r="AB15" s="210"/>
      <c r="AC15" s="210"/>
      <c r="AD15" s="210"/>
      <c r="AE15" s="210"/>
      <c r="AF15" s="210"/>
      <c r="AG15" s="210" t="s">
        <v>184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5" t="s">
        <v>390</v>
      </c>
      <c r="D16" s="251"/>
      <c r="E16" s="252"/>
      <c r="F16" s="221"/>
      <c r="G16" s="221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172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5" t="s">
        <v>391</v>
      </c>
      <c r="D17" s="251"/>
      <c r="E17" s="252">
        <v>0.15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0"/>
      <c r="AA17" s="210"/>
      <c r="AB17" s="210"/>
      <c r="AC17" s="210"/>
      <c r="AD17" s="210"/>
      <c r="AE17" s="210"/>
      <c r="AF17" s="210"/>
      <c r="AG17" s="210" t="s">
        <v>172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1">
        <v>4</v>
      </c>
      <c r="B18" s="232" t="s">
        <v>392</v>
      </c>
      <c r="C18" s="247" t="s">
        <v>393</v>
      </c>
      <c r="D18" s="233" t="s">
        <v>192</v>
      </c>
      <c r="E18" s="234">
        <v>1.2915000000000001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0.76605000000000001</v>
      </c>
      <c r="O18" s="234">
        <f>ROUND(E18*N18,2)</f>
        <v>0.99</v>
      </c>
      <c r="P18" s="234">
        <v>0</v>
      </c>
      <c r="Q18" s="234">
        <f>ROUND(E18*P18,2)</f>
        <v>0</v>
      </c>
      <c r="R18" s="236" t="s">
        <v>388</v>
      </c>
      <c r="S18" s="236" t="s">
        <v>144</v>
      </c>
      <c r="T18" s="237" t="s">
        <v>144</v>
      </c>
      <c r="U18" s="221">
        <v>3.3231899999999999</v>
      </c>
      <c r="V18" s="221">
        <f>ROUND(E18*U18,2)</f>
        <v>4.29</v>
      </c>
      <c r="W18" s="221"/>
      <c r="X18" s="221" t="s">
        <v>169</v>
      </c>
      <c r="Y18" s="221" t="s">
        <v>146</v>
      </c>
      <c r="Z18" s="210"/>
      <c r="AA18" s="210"/>
      <c r="AB18" s="210"/>
      <c r="AC18" s="210"/>
      <c r="AD18" s="210"/>
      <c r="AE18" s="210"/>
      <c r="AF18" s="210"/>
      <c r="AG18" s="210" t="s">
        <v>170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6" t="s">
        <v>389</v>
      </c>
      <c r="D19" s="254"/>
      <c r="E19" s="254"/>
      <c r="F19" s="254"/>
      <c r="G19" s="254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184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5" t="s">
        <v>390</v>
      </c>
      <c r="D20" s="251"/>
      <c r="E20" s="252"/>
      <c r="F20" s="221"/>
      <c r="G20" s="22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0"/>
      <c r="AA20" s="210"/>
      <c r="AB20" s="210"/>
      <c r="AC20" s="210"/>
      <c r="AD20" s="210"/>
      <c r="AE20" s="210"/>
      <c r="AF20" s="210"/>
      <c r="AG20" s="210" t="s">
        <v>172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5" t="s">
        <v>394</v>
      </c>
      <c r="D21" s="251"/>
      <c r="E21" s="252">
        <v>0.32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0"/>
      <c r="AA21" s="210"/>
      <c r="AB21" s="210"/>
      <c r="AC21" s="210"/>
      <c r="AD21" s="210"/>
      <c r="AE21" s="210"/>
      <c r="AF21" s="210"/>
      <c r="AG21" s="210" t="s">
        <v>172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55" t="s">
        <v>395</v>
      </c>
      <c r="D22" s="251"/>
      <c r="E22" s="252">
        <v>0.38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0"/>
      <c r="AA22" s="210"/>
      <c r="AB22" s="210"/>
      <c r="AC22" s="210"/>
      <c r="AD22" s="210"/>
      <c r="AE22" s="210"/>
      <c r="AF22" s="210"/>
      <c r="AG22" s="210" t="s">
        <v>172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5" t="s">
        <v>396</v>
      </c>
      <c r="D23" s="251"/>
      <c r="E23" s="252">
        <v>0.25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172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5" t="s">
        <v>397</v>
      </c>
      <c r="D24" s="251"/>
      <c r="E24" s="252">
        <v>0.35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0"/>
      <c r="AA24" s="210"/>
      <c r="AB24" s="210"/>
      <c r="AC24" s="210"/>
      <c r="AD24" s="210"/>
      <c r="AE24" s="210"/>
      <c r="AF24" s="210"/>
      <c r="AG24" s="210" t="s">
        <v>172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5</v>
      </c>
      <c r="B25" s="232" t="s">
        <v>398</v>
      </c>
      <c r="C25" s="247" t="s">
        <v>399</v>
      </c>
      <c r="D25" s="233" t="s">
        <v>167</v>
      </c>
      <c r="E25" s="234">
        <v>1.1445000000000001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9.1350000000000001E-2</v>
      </c>
      <c r="O25" s="234">
        <f>ROUND(E25*N25,2)</f>
        <v>0.1</v>
      </c>
      <c r="P25" s="234">
        <v>0</v>
      </c>
      <c r="Q25" s="234">
        <f>ROUND(E25*P25,2)</f>
        <v>0</v>
      </c>
      <c r="R25" s="236" t="s">
        <v>380</v>
      </c>
      <c r="S25" s="236" t="s">
        <v>144</v>
      </c>
      <c r="T25" s="237" t="s">
        <v>144</v>
      </c>
      <c r="U25" s="221">
        <v>0.64400000000000002</v>
      </c>
      <c r="V25" s="221">
        <f>ROUND(E25*U25,2)</f>
        <v>0.74</v>
      </c>
      <c r="W25" s="221"/>
      <c r="X25" s="221" t="s">
        <v>169</v>
      </c>
      <c r="Y25" s="221" t="s">
        <v>146</v>
      </c>
      <c r="Z25" s="210"/>
      <c r="AA25" s="210"/>
      <c r="AB25" s="210"/>
      <c r="AC25" s="210"/>
      <c r="AD25" s="210"/>
      <c r="AE25" s="210"/>
      <c r="AF25" s="210"/>
      <c r="AG25" s="210" t="s">
        <v>170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6" t="s">
        <v>400</v>
      </c>
      <c r="D26" s="254"/>
      <c r="E26" s="254"/>
      <c r="F26" s="254"/>
      <c r="G26" s="254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0"/>
      <c r="AA26" s="210"/>
      <c r="AB26" s="210"/>
      <c r="AC26" s="210"/>
      <c r="AD26" s="210"/>
      <c r="AE26" s="210"/>
      <c r="AF26" s="210"/>
      <c r="AG26" s="210" t="s">
        <v>184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55" t="s">
        <v>401</v>
      </c>
      <c r="D27" s="251"/>
      <c r="E27" s="252"/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0"/>
      <c r="AA27" s="210"/>
      <c r="AB27" s="210"/>
      <c r="AC27" s="210"/>
      <c r="AD27" s="210"/>
      <c r="AE27" s="210"/>
      <c r="AF27" s="210"/>
      <c r="AG27" s="210" t="s">
        <v>172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55" t="s">
        <v>402</v>
      </c>
      <c r="D28" s="251"/>
      <c r="E28" s="252">
        <v>1.1399999999999999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0"/>
      <c r="AA28" s="210"/>
      <c r="AB28" s="210"/>
      <c r="AC28" s="210"/>
      <c r="AD28" s="210"/>
      <c r="AE28" s="210"/>
      <c r="AF28" s="210"/>
      <c r="AG28" s="210" t="s">
        <v>172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6</v>
      </c>
      <c r="B29" s="232" t="s">
        <v>403</v>
      </c>
      <c r="C29" s="247" t="s">
        <v>404</v>
      </c>
      <c r="D29" s="233" t="s">
        <v>167</v>
      </c>
      <c r="E29" s="234">
        <v>67.743499999999997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0.13719999999999999</v>
      </c>
      <c r="O29" s="234">
        <f>ROUND(E29*N29,2)</f>
        <v>9.2899999999999991</v>
      </c>
      <c r="P29" s="234">
        <v>0</v>
      </c>
      <c r="Q29" s="234">
        <f>ROUND(E29*P29,2)</f>
        <v>0</v>
      </c>
      <c r="R29" s="236" t="s">
        <v>380</v>
      </c>
      <c r="S29" s="236" t="s">
        <v>144</v>
      </c>
      <c r="T29" s="237" t="s">
        <v>144</v>
      </c>
      <c r="U29" s="221">
        <v>0.71799999999999997</v>
      </c>
      <c r="V29" s="221">
        <f>ROUND(E29*U29,2)</f>
        <v>48.64</v>
      </c>
      <c r="W29" s="221"/>
      <c r="X29" s="221" t="s">
        <v>169</v>
      </c>
      <c r="Y29" s="221" t="s">
        <v>146</v>
      </c>
      <c r="Z29" s="210"/>
      <c r="AA29" s="210"/>
      <c r="AB29" s="210"/>
      <c r="AC29" s="210"/>
      <c r="AD29" s="210"/>
      <c r="AE29" s="210"/>
      <c r="AF29" s="210"/>
      <c r="AG29" s="210" t="s">
        <v>170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56" t="s">
        <v>400</v>
      </c>
      <c r="D30" s="254"/>
      <c r="E30" s="254"/>
      <c r="F30" s="254"/>
      <c r="G30" s="254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0"/>
      <c r="AA30" s="210"/>
      <c r="AB30" s="210"/>
      <c r="AC30" s="210"/>
      <c r="AD30" s="210"/>
      <c r="AE30" s="210"/>
      <c r="AF30" s="210"/>
      <c r="AG30" s="210" t="s">
        <v>184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5" t="s">
        <v>405</v>
      </c>
      <c r="D31" s="251"/>
      <c r="E31" s="252"/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0"/>
      <c r="AA31" s="210"/>
      <c r="AB31" s="210"/>
      <c r="AC31" s="210"/>
      <c r="AD31" s="210"/>
      <c r="AE31" s="210"/>
      <c r="AF31" s="210"/>
      <c r="AG31" s="210" t="s">
        <v>172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5" t="s">
        <v>406</v>
      </c>
      <c r="D32" s="251"/>
      <c r="E32" s="252">
        <v>28.52</v>
      </c>
      <c r="F32" s="221"/>
      <c r="G32" s="22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0"/>
      <c r="AA32" s="210"/>
      <c r="AB32" s="210"/>
      <c r="AC32" s="210"/>
      <c r="AD32" s="210"/>
      <c r="AE32" s="210"/>
      <c r="AF32" s="210"/>
      <c r="AG32" s="210" t="s">
        <v>172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5" t="s">
        <v>407</v>
      </c>
      <c r="D33" s="251"/>
      <c r="E33" s="252">
        <v>23.63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0"/>
      <c r="AA33" s="210"/>
      <c r="AB33" s="210"/>
      <c r="AC33" s="210"/>
      <c r="AD33" s="210"/>
      <c r="AE33" s="210"/>
      <c r="AF33" s="210"/>
      <c r="AG33" s="210" t="s">
        <v>172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5" t="s">
        <v>408</v>
      </c>
      <c r="D34" s="251"/>
      <c r="E34" s="252">
        <v>0.49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0"/>
      <c r="AA34" s="210"/>
      <c r="AB34" s="210"/>
      <c r="AC34" s="210"/>
      <c r="AD34" s="210"/>
      <c r="AE34" s="210"/>
      <c r="AF34" s="210"/>
      <c r="AG34" s="210" t="s">
        <v>172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5" t="s">
        <v>409</v>
      </c>
      <c r="D35" s="251"/>
      <c r="E35" s="252">
        <v>1.35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0"/>
      <c r="AA35" s="210"/>
      <c r="AB35" s="210"/>
      <c r="AC35" s="210"/>
      <c r="AD35" s="210"/>
      <c r="AE35" s="210"/>
      <c r="AF35" s="210"/>
      <c r="AG35" s="210" t="s">
        <v>172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55" t="s">
        <v>410</v>
      </c>
      <c r="D36" s="251"/>
      <c r="E36" s="252">
        <v>2.94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0"/>
      <c r="AA36" s="210"/>
      <c r="AB36" s="210"/>
      <c r="AC36" s="210"/>
      <c r="AD36" s="210"/>
      <c r="AE36" s="210"/>
      <c r="AF36" s="210"/>
      <c r="AG36" s="210" t="s">
        <v>172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5" t="s">
        <v>411</v>
      </c>
      <c r="D37" s="251"/>
      <c r="E37" s="252">
        <v>2.94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172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5" t="s">
        <v>412</v>
      </c>
      <c r="D38" s="251"/>
      <c r="E38" s="252">
        <v>1.35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0"/>
      <c r="AA38" s="210"/>
      <c r="AB38" s="210"/>
      <c r="AC38" s="210"/>
      <c r="AD38" s="210"/>
      <c r="AE38" s="210"/>
      <c r="AF38" s="210"/>
      <c r="AG38" s="210" t="s">
        <v>172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5" t="s">
        <v>413</v>
      </c>
      <c r="D39" s="251"/>
      <c r="E39" s="252"/>
      <c r="F39" s="221"/>
      <c r="G39" s="22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0"/>
      <c r="AA39" s="210"/>
      <c r="AB39" s="210"/>
      <c r="AC39" s="210"/>
      <c r="AD39" s="210"/>
      <c r="AE39" s="210"/>
      <c r="AF39" s="210"/>
      <c r="AG39" s="210" t="s">
        <v>172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5" t="s">
        <v>414</v>
      </c>
      <c r="D40" s="251"/>
      <c r="E40" s="252">
        <v>2.48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0"/>
      <c r="AA40" s="210"/>
      <c r="AB40" s="210"/>
      <c r="AC40" s="210"/>
      <c r="AD40" s="210"/>
      <c r="AE40" s="210"/>
      <c r="AF40" s="210"/>
      <c r="AG40" s="210" t="s">
        <v>172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55" t="s">
        <v>415</v>
      </c>
      <c r="D41" s="251"/>
      <c r="E41" s="252"/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0"/>
      <c r="AA41" s="210"/>
      <c r="AB41" s="210"/>
      <c r="AC41" s="210"/>
      <c r="AD41" s="210"/>
      <c r="AE41" s="210"/>
      <c r="AF41" s="210"/>
      <c r="AG41" s="210" t="s">
        <v>172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5" t="s">
        <v>416</v>
      </c>
      <c r="D42" s="251"/>
      <c r="E42" s="252">
        <v>2.4500000000000002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0"/>
      <c r="AA42" s="210"/>
      <c r="AB42" s="210"/>
      <c r="AC42" s="210"/>
      <c r="AD42" s="210"/>
      <c r="AE42" s="210"/>
      <c r="AF42" s="210"/>
      <c r="AG42" s="210" t="s">
        <v>172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5" t="s">
        <v>417</v>
      </c>
      <c r="D43" s="251"/>
      <c r="E43" s="252">
        <v>1.59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0"/>
      <c r="AA43" s="210"/>
      <c r="AB43" s="210"/>
      <c r="AC43" s="210"/>
      <c r="AD43" s="210"/>
      <c r="AE43" s="210"/>
      <c r="AF43" s="210"/>
      <c r="AG43" s="210" t="s">
        <v>172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1">
        <v>7</v>
      </c>
      <c r="B44" s="232" t="s">
        <v>418</v>
      </c>
      <c r="C44" s="247" t="s">
        <v>419</v>
      </c>
      <c r="D44" s="233" t="s">
        <v>269</v>
      </c>
      <c r="E44" s="234">
        <v>51.66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1.0200000000000001E-3</v>
      </c>
      <c r="O44" s="234">
        <f>ROUND(E44*N44,2)</f>
        <v>0.05</v>
      </c>
      <c r="P44" s="234">
        <v>0</v>
      </c>
      <c r="Q44" s="234">
        <f>ROUND(E44*P44,2)</f>
        <v>0</v>
      </c>
      <c r="R44" s="236" t="s">
        <v>380</v>
      </c>
      <c r="S44" s="236" t="s">
        <v>144</v>
      </c>
      <c r="T44" s="237" t="s">
        <v>144</v>
      </c>
      <c r="U44" s="221">
        <v>0.223</v>
      </c>
      <c r="V44" s="221">
        <f>ROUND(E44*U44,2)</f>
        <v>11.52</v>
      </c>
      <c r="W44" s="221"/>
      <c r="X44" s="221" t="s">
        <v>169</v>
      </c>
      <c r="Y44" s="221" t="s">
        <v>146</v>
      </c>
      <c r="Z44" s="210"/>
      <c r="AA44" s="210"/>
      <c r="AB44" s="210"/>
      <c r="AC44" s="210"/>
      <c r="AD44" s="210"/>
      <c r="AE44" s="210"/>
      <c r="AF44" s="210"/>
      <c r="AG44" s="210" t="s">
        <v>170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6" t="s">
        <v>420</v>
      </c>
      <c r="D45" s="254"/>
      <c r="E45" s="254"/>
      <c r="F45" s="254"/>
      <c r="G45" s="254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0"/>
      <c r="AA45" s="210"/>
      <c r="AB45" s="210"/>
      <c r="AC45" s="210"/>
      <c r="AD45" s="210"/>
      <c r="AE45" s="210"/>
      <c r="AF45" s="210"/>
      <c r="AG45" s="210" t="s">
        <v>184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55" t="s">
        <v>421</v>
      </c>
      <c r="D46" s="251"/>
      <c r="E46" s="252">
        <v>51.66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0"/>
      <c r="AA46" s="210"/>
      <c r="AB46" s="210"/>
      <c r="AC46" s="210"/>
      <c r="AD46" s="210"/>
      <c r="AE46" s="210"/>
      <c r="AF46" s="210"/>
      <c r="AG46" s="210" t="s">
        <v>172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8</v>
      </c>
      <c r="B47" s="232" t="s">
        <v>422</v>
      </c>
      <c r="C47" s="247" t="s">
        <v>423</v>
      </c>
      <c r="D47" s="233" t="s">
        <v>269</v>
      </c>
      <c r="E47" s="234">
        <v>18.149999999999999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1.0200000000000001E-3</v>
      </c>
      <c r="O47" s="234">
        <f>ROUND(E47*N47,2)</f>
        <v>0.02</v>
      </c>
      <c r="P47" s="234">
        <v>0</v>
      </c>
      <c r="Q47" s="234">
        <f>ROUND(E47*P47,2)</f>
        <v>0</v>
      </c>
      <c r="R47" s="236" t="s">
        <v>380</v>
      </c>
      <c r="S47" s="236" t="s">
        <v>144</v>
      </c>
      <c r="T47" s="237" t="s">
        <v>144</v>
      </c>
      <c r="U47" s="221">
        <v>0.123</v>
      </c>
      <c r="V47" s="221">
        <f>ROUND(E47*U47,2)</f>
        <v>2.23</v>
      </c>
      <c r="W47" s="221"/>
      <c r="X47" s="221" t="s">
        <v>169</v>
      </c>
      <c r="Y47" s="221" t="s">
        <v>146</v>
      </c>
      <c r="Z47" s="210"/>
      <c r="AA47" s="210"/>
      <c r="AB47" s="210"/>
      <c r="AC47" s="210"/>
      <c r="AD47" s="210"/>
      <c r="AE47" s="210"/>
      <c r="AF47" s="210"/>
      <c r="AG47" s="210" t="s">
        <v>170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6" t="s">
        <v>420</v>
      </c>
      <c r="D48" s="254"/>
      <c r="E48" s="254"/>
      <c r="F48" s="254"/>
      <c r="G48" s="254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21"/>
      <c r="Z48" s="210"/>
      <c r="AA48" s="210"/>
      <c r="AB48" s="210"/>
      <c r="AC48" s="210"/>
      <c r="AD48" s="210"/>
      <c r="AE48" s="210"/>
      <c r="AF48" s="210"/>
      <c r="AG48" s="210" t="s">
        <v>184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5" t="s">
        <v>424</v>
      </c>
      <c r="D49" s="251"/>
      <c r="E49" s="252"/>
      <c r="F49" s="221"/>
      <c r="G49" s="22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0"/>
      <c r="AA49" s="210"/>
      <c r="AB49" s="210"/>
      <c r="AC49" s="210"/>
      <c r="AD49" s="210"/>
      <c r="AE49" s="210"/>
      <c r="AF49" s="210"/>
      <c r="AG49" s="210" t="s">
        <v>172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55" t="s">
        <v>425</v>
      </c>
      <c r="D50" s="251"/>
      <c r="E50" s="252">
        <v>9.6999999999999993</v>
      </c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0"/>
      <c r="AA50" s="210"/>
      <c r="AB50" s="210"/>
      <c r="AC50" s="210"/>
      <c r="AD50" s="210"/>
      <c r="AE50" s="210"/>
      <c r="AF50" s="210"/>
      <c r="AG50" s="210" t="s">
        <v>172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5" t="s">
        <v>426</v>
      </c>
      <c r="D51" s="251"/>
      <c r="E51" s="252">
        <v>8.4499999999999993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0"/>
      <c r="AA51" s="210"/>
      <c r="AB51" s="210"/>
      <c r="AC51" s="210"/>
      <c r="AD51" s="210"/>
      <c r="AE51" s="210"/>
      <c r="AF51" s="210"/>
      <c r="AG51" s="210" t="s">
        <v>172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2">
      <c r="A52" s="224" t="s">
        <v>139</v>
      </c>
      <c r="B52" s="225" t="s">
        <v>70</v>
      </c>
      <c r="C52" s="245" t="s">
        <v>71</v>
      </c>
      <c r="D52" s="226"/>
      <c r="E52" s="227"/>
      <c r="F52" s="228"/>
      <c r="G52" s="228">
        <f>SUMIF(AG53:AG69,"&lt;&gt;NOR",G53:G69)</f>
        <v>0</v>
      </c>
      <c r="H52" s="228"/>
      <c r="I52" s="228">
        <f>SUM(I53:I69)</f>
        <v>0</v>
      </c>
      <c r="J52" s="228"/>
      <c r="K52" s="228">
        <f>SUM(K53:K69)</f>
        <v>0</v>
      </c>
      <c r="L52" s="228"/>
      <c r="M52" s="228">
        <f>SUM(M53:M69)</f>
        <v>0</v>
      </c>
      <c r="N52" s="227"/>
      <c r="O52" s="227">
        <f>SUM(O53:O69)</f>
        <v>2.5300000000000002</v>
      </c>
      <c r="P52" s="227"/>
      <c r="Q52" s="227">
        <f>SUM(Q53:Q69)</f>
        <v>0</v>
      </c>
      <c r="R52" s="228"/>
      <c r="S52" s="228"/>
      <c r="T52" s="229"/>
      <c r="U52" s="223"/>
      <c r="V52" s="223">
        <f>SUM(V53:V69)</f>
        <v>5.1099999999999994</v>
      </c>
      <c r="W52" s="223"/>
      <c r="X52" s="223"/>
      <c r="Y52" s="223"/>
      <c r="AG52" t="s">
        <v>140</v>
      </c>
    </row>
    <row r="53" spans="1:60" ht="33.75" outlineLevel="1" x14ac:dyDescent="0.2">
      <c r="A53" s="231">
        <v>9</v>
      </c>
      <c r="B53" s="232" t="s">
        <v>427</v>
      </c>
      <c r="C53" s="247" t="s">
        <v>428</v>
      </c>
      <c r="D53" s="233" t="s">
        <v>192</v>
      </c>
      <c r="E53" s="234">
        <v>0.82499999999999996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4">
        <v>2.5251399999999999</v>
      </c>
      <c r="O53" s="234">
        <f>ROUND(E53*N53,2)</f>
        <v>2.08</v>
      </c>
      <c r="P53" s="234">
        <v>0</v>
      </c>
      <c r="Q53" s="234">
        <f>ROUND(E53*P53,2)</f>
        <v>0</v>
      </c>
      <c r="R53" s="236" t="s">
        <v>380</v>
      </c>
      <c r="S53" s="236" t="s">
        <v>144</v>
      </c>
      <c r="T53" s="237" t="s">
        <v>144</v>
      </c>
      <c r="U53" s="221">
        <v>0.98699999999999999</v>
      </c>
      <c r="V53" s="221">
        <f>ROUND(E53*U53,2)</f>
        <v>0.81</v>
      </c>
      <c r="W53" s="221"/>
      <c r="X53" s="221" t="s">
        <v>169</v>
      </c>
      <c r="Y53" s="221" t="s">
        <v>146</v>
      </c>
      <c r="Z53" s="210"/>
      <c r="AA53" s="210"/>
      <c r="AB53" s="210"/>
      <c r="AC53" s="210"/>
      <c r="AD53" s="210"/>
      <c r="AE53" s="210"/>
      <c r="AF53" s="210"/>
      <c r="AG53" s="210" t="s">
        <v>170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5" t="s">
        <v>429</v>
      </c>
      <c r="D54" s="251"/>
      <c r="E54" s="252">
        <v>0.83</v>
      </c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0"/>
      <c r="AA54" s="210"/>
      <c r="AB54" s="210"/>
      <c r="AC54" s="210"/>
      <c r="AD54" s="210"/>
      <c r="AE54" s="210"/>
      <c r="AF54" s="210"/>
      <c r="AG54" s="210" t="s">
        <v>172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31">
        <v>10</v>
      </c>
      <c r="B55" s="232" t="s">
        <v>430</v>
      </c>
      <c r="C55" s="247" t="s">
        <v>431</v>
      </c>
      <c r="D55" s="233" t="s">
        <v>167</v>
      </c>
      <c r="E55" s="234">
        <v>5.5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4">
        <v>1.2880000000000001E-2</v>
      </c>
      <c r="O55" s="234">
        <f>ROUND(E55*N55,2)</f>
        <v>7.0000000000000007E-2</v>
      </c>
      <c r="P55" s="234">
        <v>0</v>
      </c>
      <c r="Q55" s="234">
        <f>ROUND(E55*P55,2)</f>
        <v>0</v>
      </c>
      <c r="R55" s="236" t="s">
        <v>380</v>
      </c>
      <c r="S55" s="236" t="s">
        <v>144</v>
      </c>
      <c r="T55" s="237" t="s">
        <v>144</v>
      </c>
      <c r="U55" s="221">
        <v>0.157</v>
      </c>
      <c r="V55" s="221">
        <f>ROUND(E55*U55,2)</f>
        <v>0.86</v>
      </c>
      <c r="W55" s="221"/>
      <c r="X55" s="221" t="s">
        <v>169</v>
      </c>
      <c r="Y55" s="221" t="s">
        <v>146</v>
      </c>
      <c r="Z55" s="210"/>
      <c r="AA55" s="210"/>
      <c r="AB55" s="210"/>
      <c r="AC55" s="210"/>
      <c r="AD55" s="210"/>
      <c r="AE55" s="210"/>
      <c r="AF55" s="210"/>
      <c r="AG55" s="210" t="s">
        <v>170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2" x14ac:dyDescent="0.2">
      <c r="A56" s="217"/>
      <c r="B56" s="218"/>
      <c r="C56" s="256" t="s">
        <v>432</v>
      </c>
      <c r="D56" s="254"/>
      <c r="E56" s="254"/>
      <c r="F56" s="254"/>
      <c r="G56" s="254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0"/>
      <c r="AA56" s="210"/>
      <c r="AB56" s="210"/>
      <c r="AC56" s="210"/>
      <c r="AD56" s="210"/>
      <c r="AE56" s="210"/>
      <c r="AF56" s="210"/>
      <c r="AG56" s="210" t="s">
        <v>184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53" t="str">
        <f>C56</f>
        <v>otevřeného podhledu, bez podpěrné konstrukce, s osazením na sucho na zdech do připravených ozubů, popř. na rovných zdech, trámech, průvlacích, nebo do traverz, bez úpravy povrchu plechů, s pomocným lešením.</v>
      </c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5" t="s">
        <v>433</v>
      </c>
      <c r="D57" s="251"/>
      <c r="E57" s="252">
        <v>5.5</v>
      </c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0"/>
      <c r="AA57" s="210"/>
      <c r="AB57" s="210"/>
      <c r="AC57" s="210"/>
      <c r="AD57" s="210"/>
      <c r="AE57" s="210"/>
      <c r="AF57" s="210"/>
      <c r="AG57" s="210" t="s">
        <v>172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1">
        <v>11</v>
      </c>
      <c r="B58" s="232" t="s">
        <v>434</v>
      </c>
      <c r="C58" s="247" t="s">
        <v>435</v>
      </c>
      <c r="D58" s="233" t="s">
        <v>364</v>
      </c>
      <c r="E58" s="234">
        <v>7.5139999999999998E-2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4">
        <v>1.0547200000000001</v>
      </c>
      <c r="O58" s="234">
        <f>ROUND(E58*N58,2)</f>
        <v>0.08</v>
      </c>
      <c r="P58" s="234">
        <v>0</v>
      </c>
      <c r="Q58" s="234">
        <f>ROUND(E58*P58,2)</f>
        <v>0</v>
      </c>
      <c r="R58" s="236" t="s">
        <v>380</v>
      </c>
      <c r="S58" s="236" t="s">
        <v>144</v>
      </c>
      <c r="T58" s="237" t="s">
        <v>144</v>
      </c>
      <c r="U58" s="221">
        <v>15.211</v>
      </c>
      <c r="V58" s="221">
        <f>ROUND(E58*U58,2)</f>
        <v>1.1399999999999999</v>
      </c>
      <c r="W58" s="221"/>
      <c r="X58" s="221" t="s">
        <v>169</v>
      </c>
      <c r="Y58" s="221" t="s">
        <v>146</v>
      </c>
      <c r="Z58" s="210"/>
      <c r="AA58" s="210"/>
      <c r="AB58" s="210"/>
      <c r="AC58" s="210"/>
      <c r="AD58" s="210"/>
      <c r="AE58" s="210"/>
      <c r="AF58" s="210"/>
      <c r="AG58" s="210" t="s">
        <v>170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33.75" outlineLevel="2" x14ac:dyDescent="0.2">
      <c r="A59" s="217"/>
      <c r="B59" s="218"/>
      <c r="C59" s="256" t="s">
        <v>436</v>
      </c>
      <c r="D59" s="254"/>
      <c r="E59" s="254"/>
      <c r="F59" s="254"/>
      <c r="G59" s="254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0"/>
      <c r="AA59" s="210"/>
      <c r="AB59" s="210"/>
      <c r="AC59" s="210"/>
      <c r="AD59" s="210"/>
      <c r="AE59" s="210"/>
      <c r="AF59" s="210"/>
      <c r="AG59" s="210" t="s">
        <v>184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53" t="str">
        <f>C59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55" t="s">
        <v>437</v>
      </c>
      <c r="D60" s="251"/>
      <c r="E60" s="252"/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0"/>
      <c r="AA60" s="210"/>
      <c r="AB60" s="210"/>
      <c r="AC60" s="210"/>
      <c r="AD60" s="210"/>
      <c r="AE60" s="210"/>
      <c r="AF60" s="210"/>
      <c r="AG60" s="210" t="s">
        <v>172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5" t="s">
        <v>438</v>
      </c>
      <c r="D61" s="251"/>
      <c r="E61" s="252">
        <v>0.03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0"/>
      <c r="AA61" s="210"/>
      <c r="AB61" s="210"/>
      <c r="AC61" s="210"/>
      <c r="AD61" s="210"/>
      <c r="AE61" s="210"/>
      <c r="AF61" s="210"/>
      <c r="AG61" s="210" t="s">
        <v>172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5" t="s">
        <v>439</v>
      </c>
      <c r="D62" s="251"/>
      <c r="E62" s="252">
        <v>0.03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172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5" t="s">
        <v>440</v>
      </c>
      <c r="D63" s="251"/>
      <c r="E63" s="252">
        <v>0.01</v>
      </c>
      <c r="F63" s="221"/>
      <c r="G63" s="22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0"/>
      <c r="AA63" s="210"/>
      <c r="AB63" s="210"/>
      <c r="AC63" s="210"/>
      <c r="AD63" s="210"/>
      <c r="AE63" s="210"/>
      <c r="AF63" s="210"/>
      <c r="AG63" s="210" t="s">
        <v>172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31">
        <v>12</v>
      </c>
      <c r="B64" s="232" t="s">
        <v>441</v>
      </c>
      <c r="C64" s="247" t="s">
        <v>442</v>
      </c>
      <c r="D64" s="233" t="s">
        <v>218</v>
      </c>
      <c r="E64" s="234">
        <v>4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5.4399999999999997E-2</v>
      </c>
      <c r="O64" s="234">
        <f>ROUND(E64*N64,2)</f>
        <v>0.22</v>
      </c>
      <c r="P64" s="234">
        <v>0</v>
      </c>
      <c r="Q64" s="234">
        <f>ROUND(E64*P64,2)</f>
        <v>0</v>
      </c>
      <c r="R64" s="236" t="s">
        <v>388</v>
      </c>
      <c r="S64" s="236" t="s">
        <v>144</v>
      </c>
      <c r="T64" s="237" t="s">
        <v>144</v>
      </c>
      <c r="U64" s="221">
        <v>0.29349999999999998</v>
      </c>
      <c r="V64" s="221">
        <f>ROUND(E64*U64,2)</f>
        <v>1.17</v>
      </c>
      <c r="W64" s="221"/>
      <c r="X64" s="221" t="s">
        <v>169</v>
      </c>
      <c r="Y64" s="221" t="s">
        <v>146</v>
      </c>
      <c r="Z64" s="210"/>
      <c r="AA64" s="210"/>
      <c r="AB64" s="210"/>
      <c r="AC64" s="210"/>
      <c r="AD64" s="210"/>
      <c r="AE64" s="210"/>
      <c r="AF64" s="210"/>
      <c r="AG64" s="210" t="s">
        <v>170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55" t="s">
        <v>266</v>
      </c>
      <c r="D65" s="251"/>
      <c r="E65" s="252">
        <v>4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0"/>
      <c r="AA65" s="210"/>
      <c r="AB65" s="210"/>
      <c r="AC65" s="210"/>
      <c r="AD65" s="210"/>
      <c r="AE65" s="210"/>
      <c r="AF65" s="210"/>
      <c r="AG65" s="210" t="s">
        <v>172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1">
        <v>13</v>
      </c>
      <c r="B66" s="232" t="s">
        <v>443</v>
      </c>
      <c r="C66" s="247" t="s">
        <v>444</v>
      </c>
      <c r="D66" s="233" t="s">
        <v>364</v>
      </c>
      <c r="E66" s="234">
        <v>6.8400000000000002E-2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1.09663</v>
      </c>
      <c r="O66" s="234">
        <f>ROUND(E66*N66,2)</f>
        <v>0.08</v>
      </c>
      <c r="P66" s="234">
        <v>0</v>
      </c>
      <c r="Q66" s="234">
        <f>ROUND(E66*P66,2)</f>
        <v>0</v>
      </c>
      <c r="R66" s="236" t="s">
        <v>380</v>
      </c>
      <c r="S66" s="236" t="s">
        <v>144</v>
      </c>
      <c r="T66" s="237" t="s">
        <v>144</v>
      </c>
      <c r="U66" s="221">
        <v>16.582999999999998</v>
      </c>
      <c r="V66" s="221">
        <f>ROUND(E66*U66,2)</f>
        <v>1.1299999999999999</v>
      </c>
      <c r="W66" s="221"/>
      <c r="X66" s="221" t="s">
        <v>169</v>
      </c>
      <c r="Y66" s="221" t="s">
        <v>146</v>
      </c>
      <c r="Z66" s="210"/>
      <c r="AA66" s="210"/>
      <c r="AB66" s="210"/>
      <c r="AC66" s="210"/>
      <c r="AD66" s="210"/>
      <c r="AE66" s="210"/>
      <c r="AF66" s="210"/>
      <c r="AG66" s="210" t="s">
        <v>170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6" t="s">
        <v>445</v>
      </c>
      <c r="D67" s="254"/>
      <c r="E67" s="254"/>
      <c r="F67" s="254"/>
      <c r="G67" s="254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184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5" t="s">
        <v>446</v>
      </c>
      <c r="D68" s="251"/>
      <c r="E68" s="252"/>
      <c r="F68" s="221"/>
      <c r="G68" s="22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0"/>
      <c r="AA68" s="210"/>
      <c r="AB68" s="210"/>
      <c r="AC68" s="210"/>
      <c r="AD68" s="210"/>
      <c r="AE68" s="210"/>
      <c r="AF68" s="210"/>
      <c r="AG68" s="210" t="s">
        <v>172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5" t="s">
        <v>447</v>
      </c>
      <c r="D69" s="251"/>
      <c r="E69" s="252">
        <v>7.0000000000000007E-2</v>
      </c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0"/>
      <c r="AA69" s="210"/>
      <c r="AB69" s="210"/>
      <c r="AC69" s="210"/>
      <c r="AD69" s="210"/>
      <c r="AE69" s="210"/>
      <c r="AF69" s="210"/>
      <c r="AG69" s="210" t="s">
        <v>172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24" t="s">
        <v>139</v>
      </c>
      <c r="B70" s="225" t="s">
        <v>72</v>
      </c>
      <c r="C70" s="245" t="s">
        <v>73</v>
      </c>
      <c r="D70" s="226"/>
      <c r="E70" s="227"/>
      <c r="F70" s="228"/>
      <c r="G70" s="228">
        <f>SUMIF(AG71:AG79,"&lt;&gt;NOR",G71:G79)</f>
        <v>0</v>
      </c>
      <c r="H70" s="228"/>
      <c r="I70" s="228">
        <f>SUM(I71:I79)</f>
        <v>0</v>
      </c>
      <c r="J70" s="228"/>
      <c r="K70" s="228">
        <f>SUM(K71:K79)</f>
        <v>0</v>
      </c>
      <c r="L70" s="228"/>
      <c r="M70" s="228">
        <f>SUM(M71:M79)</f>
        <v>0</v>
      </c>
      <c r="N70" s="227"/>
      <c r="O70" s="227">
        <f>SUM(O71:O79)</f>
        <v>0.16</v>
      </c>
      <c r="P70" s="227"/>
      <c r="Q70" s="227">
        <f>SUM(Q71:Q79)</f>
        <v>0</v>
      </c>
      <c r="R70" s="228"/>
      <c r="S70" s="228"/>
      <c r="T70" s="229"/>
      <c r="U70" s="223"/>
      <c r="V70" s="223">
        <f>SUM(V71:V79)</f>
        <v>13.47</v>
      </c>
      <c r="W70" s="223"/>
      <c r="X70" s="223"/>
      <c r="Y70" s="223"/>
      <c r="AG70" t="s">
        <v>140</v>
      </c>
    </row>
    <row r="71" spans="1:60" ht="33.75" outlineLevel="1" x14ac:dyDescent="0.2">
      <c r="A71" s="231">
        <v>14</v>
      </c>
      <c r="B71" s="232" t="s">
        <v>448</v>
      </c>
      <c r="C71" s="247" t="s">
        <v>449</v>
      </c>
      <c r="D71" s="233" t="s">
        <v>167</v>
      </c>
      <c r="E71" s="234">
        <v>13.32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4">
        <v>1.2149999999999999E-2</v>
      </c>
      <c r="O71" s="234">
        <f>ROUND(E71*N71,2)</f>
        <v>0.16</v>
      </c>
      <c r="P71" s="234">
        <v>0</v>
      </c>
      <c r="Q71" s="234">
        <f>ROUND(E71*P71,2)</f>
        <v>0</v>
      </c>
      <c r="R71" s="236" t="s">
        <v>380</v>
      </c>
      <c r="S71" s="236" t="s">
        <v>144</v>
      </c>
      <c r="T71" s="237" t="s">
        <v>144</v>
      </c>
      <c r="U71" s="221">
        <v>1.0109999999999999</v>
      </c>
      <c r="V71" s="221">
        <f>ROUND(E71*U71,2)</f>
        <v>13.47</v>
      </c>
      <c r="W71" s="221"/>
      <c r="X71" s="221" t="s">
        <v>169</v>
      </c>
      <c r="Y71" s="221" t="s">
        <v>146</v>
      </c>
      <c r="Z71" s="210"/>
      <c r="AA71" s="210"/>
      <c r="AB71" s="210"/>
      <c r="AC71" s="210"/>
      <c r="AD71" s="210"/>
      <c r="AE71" s="210"/>
      <c r="AF71" s="210"/>
      <c r="AG71" s="210" t="s">
        <v>170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55" t="s">
        <v>450</v>
      </c>
      <c r="D72" s="251"/>
      <c r="E72" s="252"/>
      <c r="F72" s="221"/>
      <c r="G72" s="221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0"/>
      <c r="AA72" s="210"/>
      <c r="AB72" s="210"/>
      <c r="AC72" s="210"/>
      <c r="AD72" s="210"/>
      <c r="AE72" s="210"/>
      <c r="AF72" s="210"/>
      <c r="AG72" s="210" t="s">
        <v>172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5" t="s">
        <v>451</v>
      </c>
      <c r="D73" s="251"/>
      <c r="E73" s="252">
        <v>1.78</v>
      </c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0"/>
      <c r="AA73" s="210"/>
      <c r="AB73" s="210"/>
      <c r="AC73" s="210"/>
      <c r="AD73" s="210"/>
      <c r="AE73" s="210"/>
      <c r="AF73" s="210"/>
      <c r="AG73" s="210" t="s">
        <v>172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5" t="s">
        <v>452</v>
      </c>
      <c r="D74" s="251"/>
      <c r="E74" s="252">
        <v>1.67</v>
      </c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0"/>
      <c r="AA74" s="210"/>
      <c r="AB74" s="210"/>
      <c r="AC74" s="210"/>
      <c r="AD74" s="210"/>
      <c r="AE74" s="210"/>
      <c r="AF74" s="210"/>
      <c r="AG74" s="210" t="s">
        <v>172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5" t="s">
        <v>453</v>
      </c>
      <c r="D75" s="251"/>
      <c r="E75" s="252">
        <v>2.3199999999999998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172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5" t="s">
        <v>454</v>
      </c>
      <c r="D76" s="251"/>
      <c r="E76" s="252">
        <v>1.27</v>
      </c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0"/>
      <c r="AA76" s="210"/>
      <c r="AB76" s="210"/>
      <c r="AC76" s="210"/>
      <c r="AD76" s="210"/>
      <c r="AE76" s="210"/>
      <c r="AF76" s="210"/>
      <c r="AG76" s="210" t="s">
        <v>172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5" t="s">
        <v>455</v>
      </c>
      <c r="D77" s="251"/>
      <c r="E77" s="252">
        <v>1.37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0"/>
      <c r="AA77" s="210"/>
      <c r="AB77" s="210"/>
      <c r="AC77" s="210"/>
      <c r="AD77" s="210"/>
      <c r="AE77" s="210"/>
      <c r="AF77" s="210"/>
      <c r="AG77" s="210" t="s">
        <v>172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5" t="s">
        <v>456</v>
      </c>
      <c r="D78" s="251"/>
      <c r="E78" s="252">
        <v>2.76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172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5" t="s">
        <v>457</v>
      </c>
      <c r="D79" s="251"/>
      <c r="E79" s="252">
        <v>2.15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0"/>
      <c r="AA79" s="210"/>
      <c r="AB79" s="210"/>
      <c r="AC79" s="210"/>
      <c r="AD79" s="210"/>
      <c r="AE79" s="210"/>
      <c r="AF79" s="210"/>
      <c r="AG79" s="210" t="s">
        <v>172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x14ac:dyDescent="0.2">
      <c r="A80" s="224" t="s">
        <v>139</v>
      </c>
      <c r="B80" s="225" t="s">
        <v>74</v>
      </c>
      <c r="C80" s="245" t="s">
        <v>75</v>
      </c>
      <c r="D80" s="226"/>
      <c r="E80" s="227"/>
      <c r="F80" s="228"/>
      <c r="G80" s="228">
        <f>SUMIF(AG81:AG134,"&lt;&gt;NOR",G81:G134)</f>
        <v>0</v>
      </c>
      <c r="H80" s="228"/>
      <c r="I80" s="228">
        <f>SUM(I81:I134)</f>
        <v>0</v>
      </c>
      <c r="J80" s="228"/>
      <c r="K80" s="228">
        <f>SUM(K81:K134)</f>
        <v>0</v>
      </c>
      <c r="L80" s="228"/>
      <c r="M80" s="228">
        <f>SUM(M81:M134)</f>
        <v>0</v>
      </c>
      <c r="N80" s="227"/>
      <c r="O80" s="227">
        <f>SUM(O81:O134)</f>
        <v>3.9399999999999995</v>
      </c>
      <c r="P80" s="227"/>
      <c r="Q80" s="227">
        <f>SUM(Q81:Q134)</f>
        <v>0</v>
      </c>
      <c r="R80" s="228"/>
      <c r="S80" s="228"/>
      <c r="T80" s="229"/>
      <c r="U80" s="223"/>
      <c r="V80" s="223">
        <f>SUM(V81:V134)</f>
        <v>113.23</v>
      </c>
      <c r="W80" s="223"/>
      <c r="X80" s="223"/>
      <c r="Y80" s="223"/>
      <c r="AG80" t="s">
        <v>140</v>
      </c>
    </row>
    <row r="81" spans="1:60" outlineLevel="1" x14ac:dyDescent="0.2">
      <c r="A81" s="231">
        <v>15</v>
      </c>
      <c r="B81" s="232" t="s">
        <v>458</v>
      </c>
      <c r="C81" s="247" t="s">
        <v>459</v>
      </c>
      <c r="D81" s="233" t="s">
        <v>167</v>
      </c>
      <c r="E81" s="234">
        <v>7.8479999999999999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4.7660000000000001E-2</v>
      </c>
      <c r="O81" s="234">
        <f>ROUND(E81*N81,2)</f>
        <v>0.37</v>
      </c>
      <c r="P81" s="234">
        <v>0</v>
      </c>
      <c r="Q81" s="234">
        <f>ROUND(E81*P81,2)</f>
        <v>0</v>
      </c>
      <c r="R81" s="236" t="s">
        <v>380</v>
      </c>
      <c r="S81" s="236" t="s">
        <v>144</v>
      </c>
      <c r="T81" s="237" t="s">
        <v>144</v>
      </c>
      <c r="U81" s="221">
        <v>0.84</v>
      </c>
      <c r="V81" s="221">
        <f>ROUND(E81*U81,2)</f>
        <v>6.59</v>
      </c>
      <c r="W81" s="221"/>
      <c r="X81" s="221" t="s">
        <v>169</v>
      </c>
      <c r="Y81" s="221" t="s">
        <v>146</v>
      </c>
      <c r="Z81" s="210"/>
      <c r="AA81" s="210"/>
      <c r="AB81" s="210"/>
      <c r="AC81" s="210"/>
      <c r="AD81" s="210"/>
      <c r="AE81" s="210"/>
      <c r="AF81" s="210"/>
      <c r="AG81" s="210" t="s">
        <v>170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55" t="s">
        <v>460</v>
      </c>
      <c r="D82" s="251"/>
      <c r="E82" s="252"/>
      <c r="F82" s="221"/>
      <c r="G82" s="221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21"/>
      <c r="Z82" s="210"/>
      <c r="AA82" s="210"/>
      <c r="AB82" s="210"/>
      <c r="AC82" s="210"/>
      <c r="AD82" s="210"/>
      <c r="AE82" s="210"/>
      <c r="AF82" s="210"/>
      <c r="AG82" s="210" t="s">
        <v>172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5" t="s">
        <v>461</v>
      </c>
      <c r="D83" s="251"/>
      <c r="E83" s="252">
        <v>7.8479999999999999</v>
      </c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0"/>
      <c r="AA83" s="210"/>
      <c r="AB83" s="210"/>
      <c r="AC83" s="210"/>
      <c r="AD83" s="210"/>
      <c r="AE83" s="210"/>
      <c r="AF83" s="210"/>
      <c r="AG83" s="210" t="s">
        <v>172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2.5" outlineLevel="1" x14ac:dyDescent="0.2">
      <c r="A84" s="231">
        <v>16</v>
      </c>
      <c r="B84" s="232" t="s">
        <v>462</v>
      </c>
      <c r="C84" s="247" t="s">
        <v>463</v>
      </c>
      <c r="D84" s="233" t="s">
        <v>167</v>
      </c>
      <c r="E84" s="234">
        <v>42.106499999999997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4">
        <v>1.5810000000000001E-2</v>
      </c>
      <c r="O84" s="234">
        <f>ROUND(E84*N84,2)</f>
        <v>0.67</v>
      </c>
      <c r="P84" s="234">
        <v>0</v>
      </c>
      <c r="Q84" s="234">
        <f>ROUND(E84*P84,2)</f>
        <v>0</v>
      </c>
      <c r="R84" s="236" t="s">
        <v>388</v>
      </c>
      <c r="S84" s="236" t="s">
        <v>144</v>
      </c>
      <c r="T84" s="237" t="s">
        <v>144</v>
      </c>
      <c r="U84" s="221">
        <v>0.24845</v>
      </c>
      <c r="V84" s="221">
        <f>ROUND(E84*U84,2)</f>
        <v>10.46</v>
      </c>
      <c r="W84" s="221"/>
      <c r="X84" s="221" t="s">
        <v>169</v>
      </c>
      <c r="Y84" s="221" t="s">
        <v>146</v>
      </c>
      <c r="Z84" s="210"/>
      <c r="AA84" s="210"/>
      <c r="AB84" s="210"/>
      <c r="AC84" s="210"/>
      <c r="AD84" s="210"/>
      <c r="AE84" s="210"/>
      <c r="AF84" s="210"/>
      <c r="AG84" s="210" t="s">
        <v>170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17"/>
      <c r="B85" s="218"/>
      <c r="C85" s="261" t="s">
        <v>464</v>
      </c>
      <c r="D85" s="257"/>
      <c r="E85" s="257"/>
      <c r="F85" s="257"/>
      <c r="G85" s="257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465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5" t="s">
        <v>460</v>
      </c>
      <c r="D86" s="251"/>
      <c r="E86" s="252"/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0"/>
      <c r="AA86" s="210"/>
      <c r="AB86" s="210"/>
      <c r="AC86" s="210"/>
      <c r="AD86" s="210"/>
      <c r="AE86" s="210"/>
      <c r="AF86" s="210"/>
      <c r="AG86" s="210" t="s">
        <v>172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55" t="s">
        <v>466</v>
      </c>
      <c r="D87" s="251"/>
      <c r="E87" s="252"/>
      <c r="F87" s="221"/>
      <c r="G87" s="221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0"/>
      <c r="AA87" s="210"/>
      <c r="AB87" s="210"/>
      <c r="AC87" s="210"/>
      <c r="AD87" s="210"/>
      <c r="AE87" s="210"/>
      <c r="AF87" s="210"/>
      <c r="AG87" s="210" t="s">
        <v>172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55" t="s">
        <v>467</v>
      </c>
      <c r="D88" s="251"/>
      <c r="E88" s="252">
        <v>3.57</v>
      </c>
      <c r="F88" s="221"/>
      <c r="G88" s="221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172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55" t="s">
        <v>468</v>
      </c>
      <c r="D89" s="251"/>
      <c r="E89" s="252">
        <v>3.72</v>
      </c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0"/>
      <c r="AA89" s="210"/>
      <c r="AB89" s="210"/>
      <c r="AC89" s="210"/>
      <c r="AD89" s="210"/>
      <c r="AE89" s="210"/>
      <c r="AF89" s="210"/>
      <c r="AG89" s="210" t="s">
        <v>172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5" t="s">
        <v>469</v>
      </c>
      <c r="D90" s="251"/>
      <c r="E90" s="252">
        <v>5.7</v>
      </c>
      <c r="F90" s="221"/>
      <c r="G90" s="221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0"/>
      <c r="AA90" s="210"/>
      <c r="AB90" s="210"/>
      <c r="AC90" s="210"/>
      <c r="AD90" s="210"/>
      <c r="AE90" s="210"/>
      <c r="AF90" s="210"/>
      <c r="AG90" s="210" t="s">
        <v>172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5" t="s">
        <v>470</v>
      </c>
      <c r="D91" s="251"/>
      <c r="E91" s="252">
        <v>3.6225000000000001</v>
      </c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0"/>
      <c r="AA91" s="210"/>
      <c r="AB91" s="210"/>
      <c r="AC91" s="210"/>
      <c r="AD91" s="210"/>
      <c r="AE91" s="210"/>
      <c r="AF91" s="210"/>
      <c r="AG91" s="210" t="s">
        <v>172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55" t="s">
        <v>471</v>
      </c>
      <c r="D92" s="251"/>
      <c r="E92" s="252">
        <v>7.49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172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55" t="s">
        <v>472</v>
      </c>
      <c r="D93" s="251"/>
      <c r="E93" s="252">
        <v>10.164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0"/>
      <c r="AA93" s="210"/>
      <c r="AB93" s="210"/>
      <c r="AC93" s="210"/>
      <c r="AD93" s="210"/>
      <c r="AE93" s="210"/>
      <c r="AF93" s="210"/>
      <c r="AG93" s="210" t="s">
        <v>172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5" t="s">
        <v>473</v>
      </c>
      <c r="D94" s="251"/>
      <c r="E94" s="252">
        <v>7.84</v>
      </c>
      <c r="F94" s="221"/>
      <c r="G94" s="221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0"/>
      <c r="AA94" s="210"/>
      <c r="AB94" s="210"/>
      <c r="AC94" s="210"/>
      <c r="AD94" s="210"/>
      <c r="AE94" s="210"/>
      <c r="AF94" s="210"/>
      <c r="AG94" s="210" t="s">
        <v>172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31">
        <v>17</v>
      </c>
      <c r="B95" s="232" t="s">
        <v>474</v>
      </c>
      <c r="C95" s="247" t="s">
        <v>475</v>
      </c>
      <c r="D95" s="233" t="s">
        <v>167</v>
      </c>
      <c r="E95" s="234">
        <v>69.287000000000006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4">
        <v>1.5740000000000001E-2</v>
      </c>
      <c r="O95" s="234">
        <f>ROUND(E95*N95,2)</f>
        <v>1.0900000000000001</v>
      </c>
      <c r="P95" s="234">
        <v>0</v>
      </c>
      <c r="Q95" s="234">
        <f>ROUND(E95*P95,2)</f>
        <v>0</v>
      </c>
      <c r="R95" s="236" t="s">
        <v>388</v>
      </c>
      <c r="S95" s="236" t="s">
        <v>144</v>
      </c>
      <c r="T95" s="237" t="s">
        <v>144</v>
      </c>
      <c r="U95" s="221">
        <v>0.33481</v>
      </c>
      <c r="V95" s="221">
        <f>ROUND(E95*U95,2)</f>
        <v>23.2</v>
      </c>
      <c r="W95" s="221"/>
      <c r="X95" s="221" t="s">
        <v>169</v>
      </c>
      <c r="Y95" s="221" t="s">
        <v>146</v>
      </c>
      <c r="Z95" s="210"/>
      <c r="AA95" s="210"/>
      <c r="AB95" s="210"/>
      <c r="AC95" s="210"/>
      <c r="AD95" s="210"/>
      <c r="AE95" s="210"/>
      <c r="AF95" s="210"/>
      <c r="AG95" s="210" t="s">
        <v>170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61" t="s">
        <v>464</v>
      </c>
      <c r="D96" s="257"/>
      <c r="E96" s="257"/>
      <c r="F96" s="257"/>
      <c r="G96" s="257"/>
      <c r="H96" s="221"/>
      <c r="I96" s="221"/>
      <c r="J96" s="221"/>
      <c r="K96" s="221"/>
      <c r="L96" s="221"/>
      <c r="M96" s="221"/>
      <c r="N96" s="220"/>
      <c r="O96" s="220"/>
      <c r="P96" s="220"/>
      <c r="Q96" s="220"/>
      <c r="R96" s="221"/>
      <c r="S96" s="221"/>
      <c r="T96" s="221"/>
      <c r="U96" s="221"/>
      <c r="V96" s="221"/>
      <c r="W96" s="221"/>
      <c r="X96" s="221"/>
      <c r="Y96" s="221"/>
      <c r="Z96" s="210"/>
      <c r="AA96" s="210"/>
      <c r="AB96" s="210"/>
      <c r="AC96" s="210"/>
      <c r="AD96" s="210"/>
      <c r="AE96" s="210"/>
      <c r="AF96" s="210"/>
      <c r="AG96" s="210" t="s">
        <v>465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17"/>
      <c r="B97" s="218"/>
      <c r="C97" s="255" t="s">
        <v>460</v>
      </c>
      <c r="D97" s="251"/>
      <c r="E97" s="252"/>
      <c r="F97" s="221"/>
      <c r="G97" s="221"/>
      <c r="H97" s="221"/>
      <c r="I97" s="221"/>
      <c r="J97" s="221"/>
      <c r="K97" s="221"/>
      <c r="L97" s="221"/>
      <c r="M97" s="221"/>
      <c r="N97" s="220"/>
      <c r="O97" s="220"/>
      <c r="P97" s="220"/>
      <c r="Q97" s="220"/>
      <c r="R97" s="221"/>
      <c r="S97" s="221"/>
      <c r="T97" s="221"/>
      <c r="U97" s="221"/>
      <c r="V97" s="221"/>
      <c r="W97" s="221"/>
      <c r="X97" s="221"/>
      <c r="Y97" s="221"/>
      <c r="Z97" s="210"/>
      <c r="AA97" s="210"/>
      <c r="AB97" s="210"/>
      <c r="AC97" s="210"/>
      <c r="AD97" s="210"/>
      <c r="AE97" s="210"/>
      <c r="AF97" s="210"/>
      <c r="AG97" s="210" t="s">
        <v>172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55" t="s">
        <v>476</v>
      </c>
      <c r="D98" s="251"/>
      <c r="E98" s="252"/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172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5" t="s">
        <v>477</v>
      </c>
      <c r="D99" s="251"/>
      <c r="E99" s="252">
        <v>36.787500000000001</v>
      </c>
      <c r="F99" s="221"/>
      <c r="G99" s="221"/>
      <c r="H99" s="221"/>
      <c r="I99" s="221"/>
      <c r="J99" s="221"/>
      <c r="K99" s="221"/>
      <c r="L99" s="221"/>
      <c r="M99" s="221"/>
      <c r="N99" s="220"/>
      <c r="O99" s="220"/>
      <c r="P99" s="220"/>
      <c r="Q99" s="220"/>
      <c r="R99" s="221"/>
      <c r="S99" s="221"/>
      <c r="T99" s="221"/>
      <c r="U99" s="221"/>
      <c r="V99" s="221"/>
      <c r="W99" s="221"/>
      <c r="X99" s="221"/>
      <c r="Y99" s="221"/>
      <c r="Z99" s="210"/>
      <c r="AA99" s="210"/>
      <c r="AB99" s="210"/>
      <c r="AC99" s="210"/>
      <c r="AD99" s="210"/>
      <c r="AE99" s="210"/>
      <c r="AF99" s="210"/>
      <c r="AG99" s="210" t="s">
        <v>172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33.75" outlineLevel="3" x14ac:dyDescent="0.2">
      <c r="A100" s="217"/>
      <c r="B100" s="218"/>
      <c r="C100" s="255" t="s">
        <v>478</v>
      </c>
      <c r="D100" s="251"/>
      <c r="E100" s="252">
        <v>32.499499999999998</v>
      </c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0"/>
      <c r="AA100" s="210"/>
      <c r="AB100" s="210"/>
      <c r="AC100" s="210"/>
      <c r="AD100" s="210"/>
      <c r="AE100" s="210"/>
      <c r="AF100" s="210"/>
      <c r="AG100" s="210" t="s">
        <v>172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33.75" outlineLevel="1" x14ac:dyDescent="0.2">
      <c r="A101" s="231">
        <v>18</v>
      </c>
      <c r="B101" s="232" t="s">
        <v>479</v>
      </c>
      <c r="C101" s="247" t="s">
        <v>480</v>
      </c>
      <c r="D101" s="233" t="s">
        <v>167</v>
      </c>
      <c r="E101" s="234">
        <v>71.129000000000005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4">
        <v>8.5100000000000002E-3</v>
      </c>
      <c r="O101" s="234">
        <f>ROUND(E101*N101,2)</f>
        <v>0.61</v>
      </c>
      <c r="P101" s="234">
        <v>0</v>
      </c>
      <c r="Q101" s="234">
        <f>ROUND(E101*P101,2)</f>
        <v>0</v>
      </c>
      <c r="R101" s="236" t="s">
        <v>380</v>
      </c>
      <c r="S101" s="236" t="s">
        <v>144</v>
      </c>
      <c r="T101" s="237" t="s">
        <v>144</v>
      </c>
      <c r="U101" s="221">
        <v>0.32500000000000001</v>
      </c>
      <c r="V101" s="221">
        <f>ROUND(E101*U101,2)</f>
        <v>23.12</v>
      </c>
      <c r="W101" s="221"/>
      <c r="X101" s="221" t="s">
        <v>169</v>
      </c>
      <c r="Y101" s="221" t="s">
        <v>146</v>
      </c>
      <c r="Z101" s="210"/>
      <c r="AA101" s="210"/>
      <c r="AB101" s="210"/>
      <c r="AC101" s="210"/>
      <c r="AD101" s="210"/>
      <c r="AE101" s="210"/>
      <c r="AF101" s="210"/>
      <c r="AG101" s="210" t="s">
        <v>170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56" t="s">
        <v>481</v>
      </c>
      <c r="D102" s="254"/>
      <c r="E102" s="254"/>
      <c r="F102" s="254"/>
      <c r="G102" s="254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0"/>
      <c r="AA102" s="210"/>
      <c r="AB102" s="210"/>
      <c r="AC102" s="210"/>
      <c r="AD102" s="210"/>
      <c r="AE102" s="210"/>
      <c r="AF102" s="210"/>
      <c r="AG102" s="210" t="s">
        <v>184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55" t="s">
        <v>460</v>
      </c>
      <c r="D103" s="251"/>
      <c r="E103" s="252"/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0"/>
      <c r="AA103" s="210"/>
      <c r="AB103" s="210"/>
      <c r="AC103" s="210"/>
      <c r="AD103" s="210"/>
      <c r="AE103" s="210"/>
      <c r="AF103" s="210"/>
      <c r="AG103" s="210" t="s">
        <v>172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55" t="s">
        <v>482</v>
      </c>
      <c r="D104" s="251"/>
      <c r="E104" s="252"/>
      <c r="F104" s="221"/>
      <c r="G104" s="221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0"/>
      <c r="AA104" s="210"/>
      <c r="AB104" s="210"/>
      <c r="AC104" s="210"/>
      <c r="AD104" s="210"/>
      <c r="AE104" s="210"/>
      <c r="AF104" s="210"/>
      <c r="AG104" s="210" t="s">
        <v>172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5" t="s">
        <v>483</v>
      </c>
      <c r="D105" s="251"/>
      <c r="E105" s="252">
        <v>39.673499999999997</v>
      </c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0"/>
      <c r="AA105" s="210"/>
      <c r="AB105" s="210"/>
      <c r="AC105" s="210"/>
      <c r="AD105" s="210"/>
      <c r="AE105" s="210"/>
      <c r="AF105" s="210"/>
      <c r="AG105" s="210" t="s">
        <v>172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5" t="s">
        <v>484</v>
      </c>
      <c r="D106" s="251"/>
      <c r="E106" s="252">
        <v>1.65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0"/>
      <c r="AA106" s="210"/>
      <c r="AB106" s="210"/>
      <c r="AC106" s="210"/>
      <c r="AD106" s="210"/>
      <c r="AE106" s="210"/>
      <c r="AF106" s="210"/>
      <c r="AG106" s="210" t="s">
        <v>172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5" t="s">
        <v>485</v>
      </c>
      <c r="D107" s="251"/>
      <c r="E107" s="252">
        <v>1.6950000000000001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0"/>
      <c r="AA107" s="210"/>
      <c r="AB107" s="210"/>
      <c r="AC107" s="210"/>
      <c r="AD107" s="210"/>
      <c r="AE107" s="210"/>
      <c r="AF107" s="210"/>
      <c r="AG107" s="210" t="s">
        <v>172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55" t="s">
        <v>486</v>
      </c>
      <c r="D108" s="251"/>
      <c r="E108" s="252">
        <v>0.59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0"/>
      <c r="AA108" s="210"/>
      <c r="AB108" s="210"/>
      <c r="AC108" s="210"/>
      <c r="AD108" s="210"/>
      <c r="AE108" s="210"/>
      <c r="AF108" s="210"/>
      <c r="AG108" s="210" t="s">
        <v>172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55" t="s">
        <v>487</v>
      </c>
      <c r="D109" s="251"/>
      <c r="E109" s="252">
        <v>0.52</v>
      </c>
      <c r="F109" s="221"/>
      <c r="G109" s="221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0"/>
      <c r="AA109" s="210"/>
      <c r="AB109" s="210"/>
      <c r="AC109" s="210"/>
      <c r="AD109" s="210"/>
      <c r="AE109" s="210"/>
      <c r="AF109" s="210"/>
      <c r="AG109" s="210" t="s">
        <v>172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55" t="s">
        <v>488</v>
      </c>
      <c r="D110" s="251"/>
      <c r="E110" s="252">
        <v>26.882000000000001</v>
      </c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0"/>
      <c r="AA110" s="210"/>
      <c r="AB110" s="210"/>
      <c r="AC110" s="210"/>
      <c r="AD110" s="210"/>
      <c r="AE110" s="210"/>
      <c r="AF110" s="210"/>
      <c r="AG110" s="210" t="s">
        <v>172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5" t="s">
        <v>489</v>
      </c>
      <c r="D111" s="251"/>
      <c r="E111" s="252">
        <v>0.105</v>
      </c>
      <c r="F111" s="221"/>
      <c r="G111" s="221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0"/>
      <c r="AA111" s="210"/>
      <c r="AB111" s="210"/>
      <c r="AC111" s="210"/>
      <c r="AD111" s="210"/>
      <c r="AE111" s="210"/>
      <c r="AF111" s="210"/>
      <c r="AG111" s="210" t="s">
        <v>172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5" t="s">
        <v>490</v>
      </c>
      <c r="D112" s="251"/>
      <c r="E112" s="252">
        <v>1.35E-2</v>
      </c>
      <c r="F112" s="221"/>
      <c r="G112" s="221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0"/>
      <c r="AA112" s="210"/>
      <c r="AB112" s="210"/>
      <c r="AC112" s="210"/>
      <c r="AD112" s="210"/>
      <c r="AE112" s="210"/>
      <c r="AF112" s="210"/>
      <c r="AG112" s="210" t="s">
        <v>172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1">
        <v>19</v>
      </c>
      <c r="B113" s="232" t="s">
        <v>491</v>
      </c>
      <c r="C113" s="247" t="s">
        <v>492</v>
      </c>
      <c r="D113" s="233" t="s">
        <v>167</v>
      </c>
      <c r="E113" s="234">
        <v>194.5334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4">
        <v>3.4000000000000002E-4</v>
      </c>
      <c r="O113" s="234">
        <f>ROUND(E113*N113,2)</f>
        <v>7.0000000000000007E-2</v>
      </c>
      <c r="P113" s="234">
        <v>0</v>
      </c>
      <c r="Q113" s="234">
        <f>ROUND(E113*P113,2)</f>
        <v>0</v>
      </c>
      <c r="R113" s="236" t="s">
        <v>380</v>
      </c>
      <c r="S113" s="236" t="s">
        <v>144</v>
      </c>
      <c r="T113" s="237" t="s">
        <v>144</v>
      </c>
      <c r="U113" s="221">
        <v>0.24</v>
      </c>
      <c r="V113" s="221">
        <f>ROUND(E113*U113,2)</f>
        <v>46.69</v>
      </c>
      <c r="W113" s="221"/>
      <c r="X113" s="221" t="s">
        <v>169</v>
      </c>
      <c r="Y113" s="221" t="s">
        <v>146</v>
      </c>
      <c r="Z113" s="210"/>
      <c r="AA113" s="210"/>
      <c r="AB113" s="210"/>
      <c r="AC113" s="210"/>
      <c r="AD113" s="210"/>
      <c r="AE113" s="210"/>
      <c r="AF113" s="210"/>
      <c r="AG113" s="210" t="s">
        <v>170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56" t="s">
        <v>493</v>
      </c>
      <c r="D114" s="254"/>
      <c r="E114" s="254"/>
      <c r="F114" s="254"/>
      <c r="G114" s="254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0"/>
      <c r="AA114" s="210"/>
      <c r="AB114" s="210"/>
      <c r="AC114" s="210"/>
      <c r="AD114" s="210"/>
      <c r="AE114" s="210"/>
      <c r="AF114" s="210"/>
      <c r="AG114" s="210" t="s">
        <v>184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55" t="s">
        <v>494</v>
      </c>
      <c r="D115" s="251"/>
      <c r="E115" s="252"/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0"/>
      <c r="AA115" s="210"/>
      <c r="AB115" s="210"/>
      <c r="AC115" s="210"/>
      <c r="AD115" s="210"/>
      <c r="AE115" s="210"/>
      <c r="AF115" s="210"/>
      <c r="AG115" s="210" t="s">
        <v>172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5" t="s">
        <v>495</v>
      </c>
      <c r="D116" s="251"/>
      <c r="E116" s="252">
        <v>3.234</v>
      </c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0"/>
      <c r="AA116" s="210"/>
      <c r="AB116" s="210"/>
      <c r="AC116" s="210"/>
      <c r="AD116" s="210"/>
      <c r="AE116" s="210"/>
      <c r="AF116" s="210"/>
      <c r="AG116" s="210" t="s">
        <v>172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55" t="s">
        <v>496</v>
      </c>
      <c r="D117" s="251"/>
      <c r="E117" s="252">
        <v>18.942</v>
      </c>
      <c r="F117" s="221"/>
      <c r="G117" s="221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0"/>
      <c r="AA117" s="210"/>
      <c r="AB117" s="210"/>
      <c r="AC117" s="210"/>
      <c r="AD117" s="210"/>
      <c r="AE117" s="210"/>
      <c r="AF117" s="210"/>
      <c r="AG117" s="210" t="s">
        <v>172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55" t="s">
        <v>497</v>
      </c>
      <c r="D118" s="251"/>
      <c r="E118" s="252">
        <v>2.5179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172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55" t="s">
        <v>498</v>
      </c>
      <c r="D119" s="251"/>
      <c r="E119" s="252">
        <v>149.03569999999999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0"/>
      <c r="AA119" s="210"/>
      <c r="AB119" s="210"/>
      <c r="AC119" s="210"/>
      <c r="AD119" s="210"/>
      <c r="AE119" s="210"/>
      <c r="AF119" s="210"/>
      <c r="AG119" s="210" t="s">
        <v>172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55" t="s">
        <v>499</v>
      </c>
      <c r="D120" s="251"/>
      <c r="E120" s="252"/>
      <c r="F120" s="221"/>
      <c r="G120" s="221"/>
      <c r="H120" s="221"/>
      <c r="I120" s="221"/>
      <c r="J120" s="221"/>
      <c r="K120" s="221"/>
      <c r="L120" s="221"/>
      <c r="M120" s="221"/>
      <c r="N120" s="220"/>
      <c r="O120" s="220"/>
      <c r="P120" s="220"/>
      <c r="Q120" s="220"/>
      <c r="R120" s="221"/>
      <c r="S120" s="221"/>
      <c r="T120" s="221"/>
      <c r="U120" s="221"/>
      <c r="V120" s="221"/>
      <c r="W120" s="221"/>
      <c r="X120" s="221"/>
      <c r="Y120" s="221"/>
      <c r="Z120" s="210"/>
      <c r="AA120" s="210"/>
      <c r="AB120" s="210"/>
      <c r="AC120" s="210"/>
      <c r="AD120" s="210"/>
      <c r="AE120" s="210"/>
      <c r="AF120" s="210"/>
      <c r="AG120" s="210" t="s">
        <v>172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5" t="s">
        <v>500</v>
      </c>
      <c r="D121" s="251"/>
      <c r="E121" s="252">
        <v>6.24</v>
      </c>
      <c r="F121" s="221"/>
      <c r="G121" s="221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0"/>
      <c r="AA121" s="210"/>
      <c r="AB121" s="210"/>
      <c r="AC121" s="210"/>
      <c r="AD121" s="210"/>
      <c r="AE121" s="210"/>
      <c r="AF121" s="210"/>
      <c r="AG121" s="210" t="s">
        <v>172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55" t="s">
        <v>501</v>
      </c>
      <c r="D122" s="251"/>
      <c r="E122" s="252">
        <v>4.95</v>
      </c>
      <c r="F122" s="221"/>
      <c r="G122" s="221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0"/>
      <c r="AA122" s="210"/>
      <c r="AB122" s="210"/>
      <c r="AC122" s="210"/>
      <c r="AD122" s="210"/>
      <c r="AE122" s="210"/>
      <c r="AF122" s="210"/>
      <c r="AG122" s="210" t="s">
        <v>172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55" t="s">
        <v>502</v>
      </c>
      <c r="D123" s="251"/>
      <c r="E123" s="252">
        <v>5.0358000000000001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0"/>
      <c r="AA123" s="210"/>
      <c r="AB123" s="210"/>
      <c r="AC123" s="210"/>
      <c r="AD123" s="210"/>
      <c r="AE123" s="210"/>
      <c r="AF123" s="210"/>
      <c r="AG123" s="210" t="s">
        <v>172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55" t="s">
        <v>503</v>
      </c>
      <c r="D124" s="251"/>
      <c r="E124" s="252">
        <v>4.5780000000000003</v>
      </c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0"/>
      <c r="AA124" s="210"/>
      <c r="AB124" s="210"/>
      <c r="AC124" s="210"/>
      <c r="AD124" s="210"/>
      <c r="AE124" s="210"/>
      <c r="AF124" s="210"/>
      <c r="AG124" s="210" t="s">
        <v>172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1" x14ac:dyDescent="0.2">
      <c r="A125" s="231">
        <v>20</v>
      </c>
      <c r="B125" s="232" t="s">
        <v>504</v>
      </c>
      <c r="C125" s="247" t="s">
        <v>505</v>
      </c>
      <c r="D125" s="233" t="s">
        <v>218</v>
      </c>
      <c r="E125" s="234">
        <v>8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4">
        <v>1.9740000000000001E-2</v>
      </c>
      <c r="O125" s="234">
        <f>ROUND(E125*N125,2)</f>
        <v>0.16</v>
      </c>
      <c r="P125" s="234">
        <v>0</v>
      </c>
      <c r="Q125" s="234">
        <f>ROUND(E125*P125,2)</f>
        <v>0</v>
      </c>
      <c r="R125" s="236" t="s">
        <v>388</v>
      </c>
      <c r="S125" s="236" t="s">
        <v>144</v>
      </c>
      <c r="T125" s="237" t="s">
        <v>144</v>
      </c>
      <c r="U125" s="221">
        <v>0.39600000000000002</v>
      </c>
      <c r="V125" s="221">
        <f>ROUND(E125*U125,2)</f>
        <v>3.17</v>
      </c>
      <c r="W125" s="221"/>
      <c r="X125" s="221" t="s">
        <v>169</v>
      </c>
      <c r="Y125" s="221" t="s">
        <v>146</v>
      </c>
      <c r="Z125" s="210"/>
      <c r="AA125" s="210"/>
      <c r="AB125" s="210"/>
      <c r="AC125" s="210"/>
      <c r="AD125" s="210"/>
      <c r="AE125" s="210"/>
      <c r="AF125" s="210"/>
      <c r="AG125" s="210" t="s">
        <v>170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5" t="s">
        <v>506</v>
      </c>
      <c r="D126" s="251"/>
      <c r="E126" s="252"/>
      <c r="F126" s="221"/>
      <c r="G126" s="221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21"/>
      <c r="Z126" s="210"/>
      <c r="AA126" s="210"/>
      <c r="AB126" s="210"/>
      <c r="AC126" s="210"/>
      <c r="AD126" s="210"/>
      <c r="AE126" s="210"/>
      <c r="AF126" s="210"/>
      <c r="AG126" s="210" t="s">
        <v>172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55" t="s">
        <v>507</v>
      </c>
      <c r="D127" s="251"/>
      <c r="E127" s="252">
        <v>2</v>
      </c>
      <c r="F127" s="221"/>
      <c r="G127" s="221"/>
      <c r="H127" s="221"/>
      <c r="I127" s="221"/>
      <c r="J127" s="221"/>
      <c r="K127" s="221"/>
      <c r="L127" s="221"/>
      <c r="M127" s="221"/>
      <c r="N127" s="220"/>
      <c r="O127" s="220"/>
      <c r="P127" s="220"/>
      <c r="Q127" s="220"/>
      <c r="R127" s="221"/>
      <c r="S127" s="221"/>
      <c r="T127" s="221"/>
      <c r="U127" s="221"/>
      <c r="V127" s="221"/>
      <c r="W127" s="221"/>
      <c r="X127" s="221"/>
      <c r="Y127" s="221"/>
      <c r="Z127" s="210"/>
      <c r="AA127" s="210"/>
      <c r="AB127" s="210"/>
      <c r="AC127" s="210"/>
      <c r="AD127" s="210"/>
      <c r="AE127" s="210"/>
      <c r="AF127" s="210"/>
      <c r="AG127" s="210" t="s">
        <v>172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55" t="s">
        <v>508</v>
      </c>
      <c r="D128" s="251"/>
      <c r="E128" s="252">
        <v>1</v>
      </c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0"/>
      <c r="AA128" s="210"/>
      <c r="AB128" s="210"/>
      <c r="AC128" s="210"/>
      <c r="AD128" s="210"/>
      <c r="AE128" s="210"/>
      <c r="AF128" s="210"/>
      <c r="AG128" s="210" t="s">
        <v>172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55" t="s">
        <v>509</v>
      </c>
      <c r="D129" s="251"/>
      <c r="E129" s="252">
        <v>1</v>
      </c>
      <c r="F129" s="221"/>
      <c r="G129" s="221"/>
      <c r="H129" s="221"/>
      <c r="I129" s="221"/>
      <c r="J129" s="221"/>
      <c r="K129" s="221"/>
      <c r="L129" s="221"/>
      <c r="M129" s="221"/>
      <c r="N129" s="220"/>
      <c r="O129" s="220"/>
      <c r="P129" s="220"/>
      <c r="Q129" s="220"/>
      <c r="R129" s="221"/>
      <c r="S129" s="221"/>
      <c r="T129" s="221"/>
      <c r="U129" s="221"/>
      <c r="V129" s="221"/>
      <c r="W129" s="221"/>
      <c r="X129" s="221"/>
      <c r="Y129" s="221"/>
      <c r="Z129" s="210"/>
      <c r="AA129" s="210"/>
      <c r="AB129" s="210"/>
      <c r="AC129" s="210"/>
      <c r="AD129" s="210"/>
      <c r="AE129" s="210"/>
      <c r="AF129" s="210"/>
      <c r="AG129" s="210" t="s">
        <v>172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55" t="s">
        <v>510</v>
      </c>
      <c r="D130" s="251"/>
      <c r="E130" s="252">
        <v>1</v>
      </c>
      <c r="F130" s="221"/>
      <c r="G130" s="221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21"/>
      <c r="Z130" s="210"/>
      <c r="AA130" s="210"/>
      <c r="AB130" s="210"/>
      <c r="AC130" s="210"/>
      <c r="AD130" s="210"/>
      <c r="AE130" s="210"/>
      <c r="AF130" s="210"/>
      <c r="AG130" s="210" t="s">
        <v>172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55" t="s">
        <v>511</v>
      </c>
      <c r="D131" s="251"/>
      <c r="E131" s="252"/>
      <c r="F131" s="221"/>
      <c r="G131" s="221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0"/>
      <c r="AA131" s="210"/>
      <c r="AB131" s="210"/>
      <c r="AC131" s="210"/>
      <c r="AD131" s="210"/>
      <c r="AE131" s="210"/>
      <c r="AF131" s="210"/>
      <c r="AG131" s="210" t="s">
        <v>172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55" t="s">
        <v>512</v>
      </c>
      <c r="D132" s="251"/>
      <c r="E132" s="252">
        <v>3</v>
      </c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0"/>
      <c r="AA132" s="210"/>
      <c r="AB132" s="210"/>
      <c r="AC132" s="210"/>
      <c r="AD132" s="210"/>
      <c r="AE132" s="210"/>
      <c r="AF132" s="210"/>
      <c r="AG132" s="210" t="s">
        <v>172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1">
        <v>21</v>
      </c>
      <c r="B133" s="232" t="s">
        <v>513</v>
      </c>
      <c r="C133" s="247" t="s">
        <v>514</v>
      </c>
      <c r="D133" s="233" t="s">
        <v>515</v>
      </c>
      <c r="E133" s="234">
        <v>972.66700000000003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1E-3</v>
      </c>
      <c r="O133" s="234">
        <f>ROUND(E133*N133,2)</f>
        <v>0.97</v>
      </c>
      <c r="P133" s="234">
        <v>0</v>
      </c>
      <c r="Q133" s="234">
        <f>ROUND(E133*P133,2)</f>
        <v>0</v>
      </c>
      <c r="R133" s="236" t="s">
        <v>516</v>
      </c>
      <c r="S133" s="236" t="s">
        <v>144</v>
      </c>
      <c r="T133" s="237" t="s">
        <v>144</v>
      </c>
      <c r="U133" s="221">
        <v>0</v>
      </c>
      <c r="V133" s="221">
        <f>ROUND(E133*U133,2)</f>
        <v>0</v>
      </c>
      <c r="W133" s="221"/>
      <c r="X133" s="221" t="s">
        <v>517</v>
      </c>
      <c r="Y133" s="221" t="s">
        <v>146</v>
      </c>
      <c r="Z133" s="210"/>
      <c r="AA133" s="210"/>
      <c r="AB133" s="210"/>
      <c r="AC133" s="210"/>
      <c r="AD133" s="210"/>
      <c r="AE133" s="210"/>
      <c r="AF133" s="210"/>
      <c r="AG133" s="210" t="s">
        <v>518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5" t="s">
        <v>519</v>
      </c>
      <c r="D134" s="251"/>
      <c r="E134" s="252">
        <v>972.66700000000003</v>
      </c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0"/>
      <c r="AA134" s="210"/>
      <c r="AB134" s="210"/>
      <c r="AC134" s="210"/>
      <c r="AD134" s="210"/>
      <c r="AE134" s="210"/>
      <c r="AF134" s="210"/>
      <c r="AG134" s="210" t="s">
        <v>172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x14ac:dyDescent="0.2">
      <c r="A135" s="224" t="s">
        <v>139</v>
      </c>
      <c r="B135" s="225" t="s">
        <v>76</v>
      </c>
      <c r="C135" s="245" t="s">
        <v>77</v>
      </c>
      <c r="D135" s="226"/>
      <c r="E135" s="227"/>
      <c r="F135" s="228"/>
      <c r="G135" s="228">
        <f>SUMIF(AG136:AG160,"&lt;&gt;NOR",G136:G160)</f>
        <v>0</v>
      </c>
      <c r="H135" s="228"/>
      <c r="I135" s="228">
        <f>SUM(I136:I160)</f>
        <v>0</v>
      </c>
      <c r="J135" s="228"/>
      <c r="K135" s="228">
        <f>SUM(K136:K160)</f>
        <v>0</v>
      </c>
      <c r="L135" s="228"/>
      <c r="M135" s="228">
        <f>SUM(M136:M160)</f>
        <v>0</v>
      </c>
      <c r="N135" s="227"/>
      <c r="O135" s="227">
        <f>SUM(O136:O160)</f>
        <v>2.7600000000000002</v>
      </c>
      <c r="P135" s="227"/>
      <c r="Q135" s="227">
        <f>SUM(Q136:Q160)</f>
        <v>0</v>
      </c>
      <c r="R135" s="228"/>
      <c r="S135" s="228"/>
      <c r="T135" s="229"/>
      <c r="U135" s="223"/>
      <c r="V135" s="223">
        <f>SUM(V136:V160)</f>
        <v>4.46</v>
      </c>
      <c r="W135" s="223"/>
      <c r="X135" s="223"/>
      <c r="Y135" s="223"/>
      <c r="AG135" t="s">
        <v>140</v>
      </c>
    </row>
    <row r="136" spans="1:60" outlineLevel="1" x14ac:dyDescent="0.2">
      <c r="A136" s="231">
        <v>22</v>
      </c>
      <c r="B136" s="232" t="s">
        <v>520</v>
      </c>
      <c r="C136" s="247" t="s">
        <v>521</v>
      </c>
      <c r="D136" s="233" t="s">
        <v>192</v>
      </c>
      <c r="E136" s="234">
        <v>0.36270000000000002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4">
        <v>2.5249999999999999</v>
      </c>
      <c r="O136" s="234">
        <f>ROUND(E136*N136,2)</f>
        <v>0.92</v>
      </c>
      <c r="P136" s="234">
        <v>0</v>
      </c>
      <c r="Q136" s="234">
        <f>ROUND(E136*P136,2)</f>
        <v>0</v>
      </c>
      <c r="R136" s="236" t="s">
        <v>380</v>
      </c>
      <c r="S136" s="236" t="s">
        <v>144</v>
      </c>
      <c r="T136" s="237" t="s">
        <v>144</v>
      </c>
      <c r="U136" s="221">
        <v>2.58</v>
      </c>
      <c r="V136" s="221">
        <f>ROUND(E136*U136,2)</f>
        <v>0.94</v>
      </c>
      <c r="W136" s="221"/>
      <c r="X136" s="221" t="s">
        <v>169</v>
      </c>
      <c r="Y136" s="221" t="s">
        <v>146</v>
      </c>
      <c r="Z136" s="210"/>
      <c r="AA136" s="210"/>
      <c r="AB136" s="210"/>
      <c r="AC136" s="210"/>
      <c r="AD136" s="210"/>
      <c r="AE136" s="210"/>
      <c r="AF136" s="210"/>
      <c r="AG136" s="210" t="s">
        <v>170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56" t="s">
        <v>522</v>
      </c>
      <c r="D137" s="254"/>
      <c r="E137" s="254"/>
      <c r="F137" s="254"/>
      <c r="G137" s="254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0"/>
      <c r="AA137" s="210"/>
      <c r="AB137" s="210"/>
      <c r="AC137" s="210"/>
      <c r="AD137" s="210"/>
      <c r="AE137" s="210"/>
      <c r="AF137" s="210"/>
      <c r="AG137" s="210" t="s">
        <v>184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62" t="s">
        <v>523</v>
      </c>
      <c r="D138" s="258"/>
      <c r="E138" s="258"/>
      <c r="F138" s="258"/>
      <c r="G138" s="258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21"/>
      <c r="Z138" s="210"/>
      <c r="AA138" s="210"/>
      <c r="AB138" s="210"/>
      <c r="AC138" s="210"/>
      <c r="AD138" s="210"/>
      <c r="AE138" s="210"/>
      <c r="AF138" s="210"/>
      <c r="AG138" s="210" t="s">
        <v>465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55" t="s">
        <v>524</v>
      </c>
      <c r="D139" s="251"/>
      <c r="E139" s="252"/>
      <c r="F139" s="221"/>
      <c r="G139" s="221"/>
      <c r="H139" s="221"/>
      <c r="I139" s="221"/>
      <c r="J139" s="221"/>
      <c r="K139" s="221"/>
      <c r="L139" s="221"/>
      <c r="M139" s="221"/>
      <c r="N139" s="220"/>
      <c r="O139" s="220"/>
      <c r="P139" s="220"/>
      <c r="Q139" s="220"/>
      <c r="R139" s="221"/>
      <c r="S139" s="221"/>
      <c r="T139" s="221"/>
      <c r="U139" s="221"/>
      <c r="V139" s="221"/>
      <c r="W139" s="221"/>
      <c r="X139" s="221"/>
      <c r="Y139" s="221"/>
      <c r="Z139" s="210"/>
      <c r="AA139" s="210"/>
      <c r="AB139" s="210"/>
      <c r="AC139" s="210"/>
      <c r="AD139" s="210"/>
      <c r="AE139" s="210"/>
      <c r="AF139" s="210"/>
      <c r="AG139" s="210" t="s">
        <v>172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55" t="s">
        <v>525</v>
      </c>
      <c r="D140" s="251"/>
      <c r="E140" s="252">
        <v>0.1143</v>
      </c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0"/>
      <c r="AA140" s="210"/>
      <c r="AB140" s="210"/>
      <c r="AC140" s="210"/>
      <c r="AD140" s="210"/>
      <c r="AE140" s="210"/>
      <c r="AF140" s="210"/>
      <c r="AG140" s="210" t="s">
        <v>172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55" t="s">
        <v>526</v>
      </c>
      <c r="D141" s="251"/>
      <c r="E141" s="252">
        <v>0.24840000000000001</v>
      </c>
      <c r="F141" s="221"/>
      <c r="G141" s="221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21"/>
      <c r="Z141" s="210"/>
      <c r="AA141" s="210"/>
      <c r="AB141" s="210"/>
      <c r="AC141" s="210"/>
      <c r="AD141" s="210"/>
      <c r="AE141" s="210"/>
      <c r="AF141" s="210"/>
      <c r="AG141" s="210" t="s">
        <v>172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1">
        <v>23</v>
      </c>
      <c r="B142" s="232" t="s">
        <v>527</v>
      </c>
      <c r="C142" s="247" t="s">
        <v>528</v>
      </c>
      <c r="D142" s="233" t="s">
        <v>192</v>
      </c>
      <c r="E142" s="234">
        <v>0.73724999999999996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2.5</v>
      </c>
      <c r="O142" s="234">
        <f>ROUND(E142*N142,2)</f>
        <v>1.84</v>
      </c>
      <c r="P142" s="234">
        <v>0</v>
      </c>
      <c r="Q142" s="234">
        <f>ROUND(E142*P142,2)</f>
        <v>0</v>
      </c>
      <c r="R142" s="236" t="s">
        <v>388</v>
      </c>
      <c r="S142" s="236" t="s">
        <v>144</v>
      </c>
      <c r="T142" s="237" t="s">
        <v>144</v>
      </c>
      <c r="U142" s="221">
        <v>4.66</v>
      </c>
      <c r="V142" s="221">
        <f>ROUND(E142*U142,2)</f>
        <v>3.44</v>
      </c>
      <c r="W142" s="221"/>
      <c r="X142" s="221" t="s">
        <v>169</v>
      </c>
      <c r="Y142" s="221" t="s">
        <v>146</v>
      </c>
      <c r="Z142" s="210"/>
      <c r="AA142" s="210"/>
      <c r="AB142" s="210"/>
      <c r="AC142" s="210"/>
      <c r="AD142" s="210"/>
      <c r="AE142" s="210"/>
      <c r="AF142" s="210"/>
      <c r="AG142" s="210" t="s">
        <v>170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6" t="s">
        <v>529</v>
      </c>
      <c r="D143" s="254"/>
      <c r="E143" s="254"/>
      <c r="F143" s="254"/>
      <c r="G143" s="254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0"/>
      <c r="AA143" s="210"/>
      <c r="AB143" s="210"/>
      <c r="AC143" s="210"/>
      <c r="AD143" s="210"/>
      <c r="AE143" s="210"/>
      <c r="AF143" s="210"/>
      <c r="AG143" s="210" t="s">
        <v>184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55" t="s">
        <v>530</v>
      </c>
      <c r="D144" s="251"/>
      <c r="E144" s="252"/>
      <c r="F144" s="221"/>
      <c r="G144" s="221"/>
      <c r="H144" s="221"/>
      <c r="I144" s="221"/>
      <c r="J144" s="221"/>
      <c r="K144" s="221"/>
      <c r="L144" s="221"/>
      <c r="M144" s="221"/>
      <c r="N144" s="220"/>
      <c r="O144" s="220"/>
      <c r="P144" s="220"/>
      <c r="Q144" s="220"/>
      <c r="R144" s="221"/>
      <c r="S144" s="221"/>
      <c r="T144" s="221"/>
      <c r="U144" s="221"/>
      <c r="V144" s="221"/>
      <c r="W144" s="221"/>
      <c r="X144" s="221"/>
      <c r="Y144" s="221"/>
      <c r="Z144" s="210"/>
      <c r="AA144" s="210"/>
      <c r="AB144" s="210"/>
      <c r="AC144" s="210"/>
      <c r="AD144" s="210"/>
      <c r="AE144" s="210"/>
      <c r="AF144" s="210"/>
      <c r="AG144" s="210" t="s">
        <v>172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3" x14ac:dyDescent="0.2">
      <c r="A145" s="217"/>
      <c r="B145" s="218"/>
      <c r="C145" s="255" t="s">
        <v>531</v>
      </c>
      <c r="D145" s="251"/>
      <c r="E145" s="252"/>
      <c r="F145" s="221"/>
      <c r="G145" s="221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21"/>
      <c r="Z145" s="210"/>
      <c r="AA145" s="210"/>
      <c r="AB145" s="210"/>
      <c r="AC145" s="210"/>
      <c r="AD145" s="210"/>
      <c r="AE145" s="210"/>
      <c r="AF145" s="210"/>
      <c r="AG145" s="210" t="s">
        <v>172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5" t="s">
        <v>200</v>
      </c>
      <c r="D146" s="251"/>
      <c r="E146" s="252"/>
      <c r="F146" s="221"/>
      <c r="G146" s="221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21"/>
      <c r="Z146" s="210"/>
      <c r="AA146" s="210"/>
      <c r="AB146" s="210"/>
      <c r="AC146" s="210"/>
      <c r="AD146" s="210"/>
      <c r="AE146" s="210"/>
      <c r="AF146" s="210"/>
      <c r="AG146" s="210" t="s">
        <v>172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55" t="s">
        <v>201</v>
      </c>
      <c r="D147" s="251"/>
      <c r="E147" s="252">
        <v>3.3750000000000002E-2</v>
      </c>
      <c r="F147" s="221"/>
      <c r="G147" s="221"/>
      <c r="H147" s="221"/>
      <c r="I147" s="221"/>
      <c r="J147" s="221"/>
      <c r="K147" s="221"/>
      <c r="L147" s="221"/>
      <c r="M147" s="221"/>
      <c r="N147" s="220"/>
      <c r="O147" s="220"/>
      <c r="P147" s="220"/>
      <c r="Q147" s="220"/>
      <c r="R147" s="221"/>
      <c r="S147" s="221"/>
      <c r="T147" s="221"/>
      <c r="U147" s="221"/>
      <c r="V147" s="221"/>
      <c r="W147" s="221"/>
      <c r="X147" s="221"/>
      <c r="Y147" s="221"/>
      <c r="Z147" s="210"/>
      <c r="AA147" s="210"/>
      <c r="AB147" s="210"/>
      <c r="AC147" s="210"/>
      <c r="AD147" s="210"/>
      <c r="AE147" s="210"/>
      <c r="AF147" s="210"/>
      <c r="AG147" s="210" t="s">
        <v>172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55" t="s">
        <v>202</v>
      </c>
      <c r="D148" s="251"/>
      <c r="E148" s="252">
        <v>0.1656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0"/>
      <c r="AA148" s="210"/>
      <c r="AB148" s="210"/>
      <c r="AC148" s="210"/>
      <c r="AD148" s="210"/>
      <c r="AE148" s="210"/>
      <c r="AF148" s="210"/>
      <c r="AG148" s="210" t="s">
        <v>172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55" t="s">
        <v>203</v>
      </c>
      <c r="D149" s="251"/>
      <c r="E149" s="252"/>
      <c r="F149" s="221"/>
      <c r="G149" s="221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21"/>
      <c r="Z149" s="210"/>
      <c r="AA149" s="210"/>
      <c r="AB149" s="210"/>
      <c r="AC149" s="210"/>
      <c r="AD149" s="210"/>
      <c r="AE149" s="210"/>
      <c r="AF149" s="210"/>
      <c r="AG149" s="210" t="s">
        <v>172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55" t="s">
        <v>204</v>
      </c>
      <c r="D150" s="251"/>
      <c r="E150" s="252">
        <v>0.32774999999999999</v>
      </c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0"/>
      <c r="AA150" s="210"/>
      <c r="AB150" s="210"/>
      <c r="AC150" s="210"/>
      <c r="AD150" s="210"/>
      <c r="AE150" s="210"/>
      <c r="AF150" s="210"/>
      <c r="AG150" s="210" t="s">
        <v>172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55" t="s">
        <v>205</v>
      </c>
      <c r="D151" s="251"/>
      <c r="E151" s="252"/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0"/>
      <c r="AA151" s="210"/>
      <c r="AB151" s="210"/>
      <c r="AC151" s="210"/>
      <c r="AD151" s="210"/>
      <c r="AE151" s="210"/>
      <c r="AF151" s="210"/>
      <c r="AG151" s="210" t="s">
        <v>172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55" t="s">
        <v>206</v>
      </c>
      <c r="D152" s="251"/>
      <c r="E152" s="252">
        <v>9.7650000000000001E-2</v>
      </c>
      <c r="F152" s="221"/>
      <c r="G152" s="221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21"/>
      <c r="Z152" s="210"/>
      <c r="AA152" s="210"/>
      <c r="AB152" s="210"/>
      <c r="AC152" s="210"/>
      <c r="AD152" s="210"/>
      <c r="AE152" s="210"/>
      <c r="AF152" s="210"/>
      <c r="AG152" s="210" t="s">
        <v>172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55" t="s">
        <v>207</v>
      </c>
      <c r="D153" s="251"/>
      <c r="E153" s="252"/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0"/>
      <c r="AA153" s="210"/>
      <c r="AB153" s="210"/>
      <c r="AC153" s="210"/>
      <c r="AD153" s="210"/>
      <c r="AE153" s="210"/>
      <c r="AF153" s="210"/>
      <c r="AG153" s="210" t="s">
        <v>172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55" t="s">
        <v>208</v>
      </c>
      <c r="D154" s="251"/>
      <c r="E154" s="252">
        <v>3.5099999999999999E-2</v>
      </c>
      <c r="F154" s="221"/>
      <c r="G154" s="221"/>
      <c r="H154" s="221"/>
      <c r="I154" s="221"/>
      <c r="J154" s="221"/>
      <c r="K154" s="221"/>
      <c r="L154" s="221"/>
      <c r="M154" s="221"/>
      <c r="N154" s="220"/>
      <c r="O154" s="220"/>
      <c r="P154" s="220"/>
      <c r="Q154" s="220"/>
      <c r="R154" s="221"/>
      <c r="S154" s="221"/>
      <c r="T154" s="221"/>
      <c r="U154" s="221"/>
      <c r="V154" s="221"/>
      <c r="W154" s="221"/>
      <c r="X154" s="221"/>
      <c r="Y154" s="221"/>
      <c r="Z154" s="210"/>
      <c r="AA154" s="210"/>
      <c r="AB154" s="210"/>
      <c r="AC154" s="210"/>
      <c r="AD154" s="210"/>
      <c r="AE154" s="210"/>
      <c r="AF154" s="210"/>
      <c r="AG154" s="210" t="s">
        <v>172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55" t="s">
        <v>209</v>
      </c>
      <c r="D155" s="251"/>
      <c r="E155" s="252">
        <v>3.8699999999999998E-2</v>
      </c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0"/>
      <c r="AA155" s="210"/>
      <c r="AB155" s="210"/>
      <c r="AC155" s="210"/>
      <c r="AD155" s="210"/>
      <c r="AE155" s="210"/>
      <c r="AF155" s="210"/>
      <c r="AG155" s="210" t="s">
        <v>172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55" t="s">
        <v>210</v>
      </c>
      <c r="D156" s="251"/>
      <c r="E156" s="252">
        <v>3.8699999999999998E-2</v>
      </c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21"/>
      <c r="Z156" s="210"/>
      <c r="AA156" s="210"/>
      <c r="AB156" s="210"/>
      <c r="AC156" s="210"/>
      <c r="AD156" s="210"/>
      <c r="AE156" s="210"/>
      <c r="AF156" s="210"/>
      <c r="AG156" s="210" t="s">
        <v>172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1">
        <v>24</v>
      </c>
      <c r="B157" s="232" t="s">
        <v>532</v>
      </c>
      <c r="C157" s="247" t="s">
        <v>533</v>
      </c>
      <c r="D157" s="233" t="s">
        <v>192</v>
      </c>
      <c r="E157" s="234">
        <v>0.36270000000000002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6"/>
      <c r="S157" s="236" t="s">
        <v>161</v>
      </c>
      <c r="T157" s="237" t="s">
        <v>145</v>
      </c>
      <c r="U157" s="221">
        <v>0.23300000000000001</v>
      </c>
      <c r="V157" s="221">
        <f>ROUND(E157*U157,2)</f>
        <v>0.08</v>
      </c>
      <c r="W157" s="221"/>
      <c r="X157" s="221" t="s">
        <v>169</v>
      </c>
      <c r="Y157" s="221" t="s">
        <v>146</v>
      </c>
      <c r="Z157" s="210"/>
      <c r="AA157" s="210"/>
      <c r="AB157" s="210"/>
      <c r="AC157" s="210"/>
      <c r="AD157" s="210"/>
      <c r="AE157" s="210"/>
      <c r="AF157" s="210"/>
      <c r="AG157" s="210" t="s">
        <v>170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55" t="s">
        <v>524</v>
      </c>
      <c r="D158" s="251"/>
      <c r="E158" s="252"/>
      <c r="F158" s="221"/>
      <c r="G158" s="221"/>
      <c r="H158" s="221"/>
      <c r="I158" s="221"/>
      <c r="J158" s="221"/>
      <c r="K158" s="221"/>
      <c r="L158" s="221"/>
      <c r="M158" s="221"/>
      <c r="N158" s="220"/>
      <c r="O158" s="220"/>
      <c r="P158" s="220"/>
      <c r="Q158" s="220"/>
      <c r="R158" s="221"/>
      <c r="S158" s="221"/>
      <c r="T158" s="221"/>
      <c r="U158" s="221"/>
      <c r="V158" s="221"/>
      <c r="W158" s="221"/>
      <c r="X158" s="221"/>
      <c r="Y158" s="221"/>
      <c r="Z158" s="210"/>
      <c r="AA158" s="210"/>
      <c r="AB158" s="210"/>
      <c r="AC158" s="210"/>
      <c r="AD158" s="210"/>
      <c r="AE158" s="210"/>
      <c r="AF158" s="210"/>
      <c r="AG158" s="210" t="s">
        <v>172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55" t="s">
        <v>525</v>
      </c>
      <c r="D159" s="251"/>
      <c r="E159" s="252">
        <v>0.1143</v>
      </c>
      <c r="F159" s="221"/>
      <c r="G159" s="221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21"/>
      <c r="Z159" s="210"/>
      <c r="AA159" s="210"/>
      <c r="AB159" s="210"/>
      <c r="AC159" s="210"/>
      <c r="AD159" s="210"/>
      <c r="AE159" s="210"/>
      <c r="AF159" s="210"/>
      <c r="AG159" s="210" t="s">
        <v>172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55" t="s">
        <v>526</v>
      </c>
      <c r="D160" s="251"/>
      <c r="E160" s="252">
        <v>0.24840000000000001</v>
      </c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0"/>
      <c r="AA160" s="210"/>
      <c r="AB160" s="210"/>
      <c r="AC160" s="210"/>
      <c r="AD160" s="210"/>
      <c r="AE160" s="210"/>
      <c r="AF160" s="210"/>
      <c r="AG160" s="210" t="s">
        <v>172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x14ac:dyDescent="0.2">
      <c r="A161" s="224" t="s">
        <v>139</v>
      </c>
      <c r="B161" s="225" t="s">
        <v>78</v>
      </c>
      <c r="C161" s="245" t="s">
        <v>79</v>
      </c>
      <c r="D161" s="226"/>
      <c r="E161" s="227"/>
      <c r="F161" s="228"/>
      <c r="G161" s="228">
        <f>SUMIF(AG162:AG180,"&lt;&gt;NOR",G162:G180)</f>
        <v>0</v>
      </c>
      <c r="H161" s="228"/>
      <c r="I161" s="228">
        <f>SUM(I162:I180)</f>
        <v>0</v>
      </c>
      <c r="J161" s="228"/>
      <c r="K161" s="228">
        <f>SUM(K162:K180)</f>
        <v>0</v>
      </c>
      <c r="L161" s="228"/>
      <c r="M161" s="228">
        <f>SUM(M162:M180)</f>
        <v>0</v>
      </c>
      <c r="N161" s="227"/>
      <c r="O161" s="227">
        <f>SUM(O162:O180)</f>
        <v>0.25</v>
      </c>
      <c r="P161" s="227"/>
      <c r="Q161" s="227">
        <f>SUM(Q162:Q180)</f>
        <v>0</v>
      </c>
      <c r="R161" s="228"/>
      <c r="S161" s="228"/>
      <c r="T161" s="229"/>
      <c r="U161" s="223"/>
      <c r="V161" s="223">
        <f>SUM(V162:V180)</f>
        <v>14.520000000000001</v>
      </c>
      <c r="W161" s="223"/>
      <c r="X161" s="223"/>
      <c r="Y161" s="223"/>
      <c r="AG161" t="s">
        <v>140</v>
      </c>
    </row>
    <row r="162" spans="1:60" ht="78.75" outlineLevel="1" x14ac:dyDescent="0.2">
      <c r="A162" s="231">
        <v>25</v>
      </c>
      <c r="B162" s="232" t="s">
        <v>534</v>
      </c>
      <c r="C162" s="247" t="s">
        <v>535</v>
      </c>
      <c r="D162" s="233" t="s">
        <v>218</v>
      </c>
      <c r="E162" s="234">
        <v>1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4">
        <v>3.7249999999999998E-2</v>
      </c>
      <c r="O162" s="234">
        <f>ROUND(E162*N162,2)</f>
        <v>0.04</v>
      </c>
      <c r="P162" s="234">
        <v>0</v>
      </c>
      <c r="Q162" s="234">
        <f>ROUND(E162*P162,2)</f>
        <v>0</v>
      </c>
      <c r="R162" s="236" t="s">
        <v>380</v>
      </c>
      <c r="S162" s="236" t="s">
        <v>144</v>
      </c>
      <c r="T162" s="237" t="s">
        <v>144</v>
      </c>
      <c r="U162" s="221">
        <v>1.5</v>
      </c>
      <c r="V162" s="221">
        <f>ROUND(E162*U162,2)</f>
        <v>1.5</v>
      </c>
      <c r="W162" s="221"/>
      <c r="X162" s="221" t="s">
        <v>169</v>
      </c>
      <c r="Y162" s="221" t="s">
        <v>146</v>
      </c>
      <c r="Z162" s="210"/>
      <c r="AA162" s="210"/>
      <c r="AB162" s="210"/>
      <c r="AC162" s="210"/>
      <c r="AD162" s="210"/>
      <c r="AE162" s="210"/>
      <c r="AF162" s="210"/>
      <c r="AG162" s="210" t="s">
        <v>170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56" t="s">
        <v>536</v>
      </c>
      <c r="D163" s="254"/>
      <c r="E163" s="254"/>
      <c r="F163" s="254"/>
      <c r="G163" s="254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0"/>
      <c r="AA163" s="210"/>
      <c r="AB163" s="210"/>
      <c r="AC163" s="210"/>
      <c r="AD163" s="210"/>
      <c r="AE163" s="210"/>
      <c r="AF163" s="210"/>
      <c r="AG163" s="210" t="s">
        <v>184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55" t="s">
        <v>537</v>
      </c>
      <c r="D164" s="251"/>
      <c r="E164" s="252"/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21"/>
      <c r="Z164" s="210"/>
      <c r="AA164" s="210"/>
      <c r="AB164" s="210"/>
      <c r="AC164" s="210"/>
      <c r="AD164" s="210"/>
      <c r="AE164" s="210"/>
      <c r="AF164" s="210"/>
      <c r="AG164" s="210" t="s">
        <v>172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55" t="s">
        <v>538</v>
      </c>
      <c r="D165" s="251"/>
      <c r="E165" s="252">
        <v>1</v>
      </c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0"/>
      <c r="AA165" s="210"/>
      <c r="AB165" s="210"/>
      <c r="AC165" s="210"/>
      <c r="AD165" s="210"/>
      <c r="AE165" s="210"/>
      <c r="AF165" s="210"/>
      <c r="AG165" s="210" t="s">
        <v>172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33.75" outlineLevel="1" x14ac:dyDescent="0.2">
      <c r="A166" s="231">
        <v>26</v>
      </c>
      <c r="B166" s="232" t="s">
        <v>539</v>
      </c>
      <c r="C166" s="247" t="s">
        <v>540</v>
      </c>
      <c r="D166" s="233" t="s">
        <v>218</v>
      </c>
      <c r="E166" s="234">
        <v>2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21</v>
      </c>
      <c r="M166" s="236">
        <f>G166*(1+L166/100)</f>
        <v>0</v>
      </c>
      <c r="N166" s="234">
        <v>2.937E-2</v>
      </c>
      <c r="O166" s="234">
        <f>ROUND(E166*N166,2)</f>
        <v>0.06</v>
      </c>
      <c r="P166" s="234">
        <v>0</v>
      </c>
      <c r="Q166" s="234">
        <f>ROUND(E166*P166,2)</f>
        <v>0</v>
      </c>
      <c r="R166" s="236" t="s">
        <v>380</v>
      </c>
      <c r="S166" s="236" t="s">
        <v>144</v>
      </c>
      <c r="T166" s="237" t="s">
        <v>144</v>
      </c>
      <c r="U166" s="221">
        <v>1.86</v>
      </c>
      <c r="V166" s="221">
        <f>ROUND(E166*U166,2)</f>
        <v>3.72</v>
      </c>
      <c r="W166" s="221"/>
      <c r="X166" s="221" t="s">
        <v>169</v>
      </c>
      <c r="Y166" s="221" t="s">
        <v>146</v>
      </c>
      <c r="Z166" s="210"/>
      <c r="AA166" s="210"/>
      <c r="AB166" s="210"/>
      <c r="AC166" s="210"/>
      <c r="AD166" s="210"/>
      <c r="AE166" s="210"/>
      <c r="AF166" s="210"/>
      <c r="AG166" s="210" t="s">
        <v>170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55" t="s">
        <v>541</v>
      </c>
      <c r="D167" s="251"/>
      <c r="E167" s="252"/>
      <c r="F167" s="221"/>
      <c r="G167" s="221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21"/>
      <c r="Z167" s="210"/>
      <c r="AA167" s="210"/>
      <c r="AB167" s="210"/>
      <c r="AC167" s="210"/>
      <c r="AD167" s="210"/>
      <c r="AE167" s="210"/>
      <c r="AF167" s="210"/>
      <c r="AG167" s="210" t="s">
        <v>172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55" t="s">
        <v>542</v>
      </c>
      <c r="D168" s="251"/>
      <c r="E168" s="252">
        <v>1</v>
      </c>
      <c r="F168" s="221"/>
      <c r="G168" s="221"/>
      <c r="H168" s="221"/>
      <c r="I168" s="221"/>
      <c r="J168" s="221"/>
      <c r="K168" s="221"/>
      <c r="L168" s="221"/>
      <c r="M168" s="221"/>
      <c r="N168" s="220"/>
      <c r="O168" s="220"/>
      <c r="P168" s="220"/>
      <c r="Q168" s="220"/>
      <c r="R168" s="221"/>
      <c r="S168" s="221"/>
      <c r="T168" s="221"/>
      <c r="U168" s="221"/>
      <c r="V168" s="221"/>
      <c r="W168" s="221"/>
      <c r="X168" s="221"/>
      <c r="Y168" s="221"/>
      <c r="Z168" s="210"/>
      <c r="AA168" s="210"/>
      <c r="AB168" s="210"/>
      <c r="AC168" s="210"/>
      <c r="AD168" s="210"/>
      <c r="AE168" s="210"/>
      <c r="AF168" s="210"/>
      <c r="AG168" s="210" t="s">
        <v>172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5" t="s">
        <v>543</v>
      </c>
      <c r="D169" s="251"/>
      <c r="E169" s="252">
        <v>1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0"/>
      <c r="AA169" s="210"/>
      <c r="AB169" s="210"/>
      <c r="AC169" s="210"/>
      <c r="AD169" s="210"/>
      <c r="AE169" s="210"/>
      <c r="AF169" s="210"/>
      <c r="AG169" s="210" t="s">
        <v>172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33.75" outlineLevel="1" x14ac:dyDescent="0.2">
      <c r="A170" s="231">
        <v>27</v>
      </c>
      <c r="B170" s="232" t="s">
        <v>544</v>
      </c>
      <c r="C170" s="247" t="s">
        <v>545</v>
      </c>
      <c r="D170" s="233" t="s">
        <v>218</v>
      </c>
      <c r="E170" s="234">
        <v>1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3.177E-2</v>
      </c>
      <c r="O170" s="234">
        <f>ROUND(E170*N170,2)</f>
        <v>0.03</v>
      </c>
      <c r="P170" s="234">
        <v>0</v>
      </c>
      <c r="Q170" s="234">
        <f>ROUND(E170*P170,2)</f>
        <v>0</v>
      </c>
      <c r="R170" s="236" t="s">
        <v>380</v>
      </c>
      <c r="S170" s="236" t="s">
        <v>144</v>
      </c>
      <c r="T170" s="237" t="s">
        <v>144</v>
      </c>
      <c r="U170" s="221">
        <v>1.86</v>
      </c>
      <c r="V170" s="221">
        <f>ROUND(E170*U170,2)</f>
        <v>1.86</v>
      </c>
      <c r="W170" s="221"/>
      <c r="X170" s="221" t="s">
        <v>169</v>
      </c>
      <c r="Y170" s="221" t="s">
        <v>146</v>
      </c>
      <c r="Z170" s="210"/>
      <c r="AA170" s="210"/>
      <c r="AB170" s="210"/>
      <c r="AC170" s="210"/>
      <c r="AD170" s="210"/>
      <c r="AE170" s="210"/>
      <c r="AF170" s="210"/>
      <c r="AG170" s="210" t="s">
        <v>170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5" t="s">
        <v>541</v>
      </c>
      <c r="D171" s="251"/>
      <c r="E171" s="252"/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0"/>
      <c r="AA171" s="210"/>
      <c r="AB171" s="210"/>
      <c r="AC171" s="210"/>
      <c r="AD171" s="210"/>
      <c r="AE171" s="210"/>
      <c r="AF171" s="210"/>
      <c r="AG171" s="210" t="s">
        <v>172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5" t="s">
        <v>546</v>
      </c>
      <c r="D172" s="251"/>
      <c r="E172" s="252">
        <v>1</v>
      </c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21"/>
      <c r="Z172" s="210"/>
      <c r="AA172" s="210"/>
      <c r="AB172" s="210"/>
      <c r="AC172" s="210"/>
      <c r="AD172" s="210"/>
      <c r="AE172" s="210"/>
      <c r="AF172" s="210"/>
      <c r="AG172" s="210" t="s">
        <v>172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33.75" outlineLevel="1" x14ac:dyDescent="0.2">
      <c r="A173" s="231">
        <v>28</v>
      </c>
      <c r="B173" s="232" t="s">
        <v>547</v>
      </c>
      <c r="C173" s="247" t="s">
        <v>548</v>
      </c>
      <c r="D173" s="233" t="s">
        <v>218</v>
      </c>
      <c r="E173" s="234">
        <v>2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4">
        <v>3.1969999999999998E-2</v>
      </c>
      <c r="O173" s="234">
        <f>ROUND(E173*N173,2)</f>
        <v>0.06</v>
      </c>
      <c r="P173" s="234">
        <v>0</v>
      </c>
      <c r="Q173" s="234">
        <f>ROUND(E173*P173,2)</f>
        <v>0</v>
      </c>
      <c r="R173" s="236" t="s">
        <v>380</v>
      </c>
      <c r="S173" s="236" t="s">
        <v>144</v>
      </c>
      <c r="T173" s="237" t="s">
        <v>144</v>
      </c>
      <c r="U173" s="221">
        <v>1.86</v>
      </c>
      <c r="V173" s="221">
        <f>ROUND(E173*U173,2)</f>
        <v>3.72</v>
      </c>
      <c r="W173" s="221"/>
      <c r="X173" s="221" t="s">
        <v>169</v>
      </c>
      <c r="Y173" s="221" t="s">
        <v>146</v>
      </c>
      <c r="Z173" s="210"/>
      <c r="AA173" s="210"/>
      <c r="AB173" s="210"/>
      <c r="AC173" s="210"/>
      <c r="AD173" s="210"/>
      <c r="AE173" s="210"/>
      <c r="AF173" s="210"/>
      <c r="AG173" s="210" t="s">
        <v>170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55" t="s">
        <v>541</v>
      </c>
      <c r="D174" s="251"/>
      <c r="E174" s="252"/>
      <c r="F174" s="221"/>
      <c r="G174" s="221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21"/>
      <c r="Z174" s="210"/>
      <c r="AA174" s="210"/>
      <c r="AB174" s="210"/>
      <c r="AC174" s="210"/>
      <c r="AD174" s="210"/>
      <c r="AE174" s="210"/>
      <c r="AF174" s="210"/>
      <c r="AG174" s="210" t="s">
        <v>172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55" t="s">
        <v>549</v>
      </c>
      <c r="D175" s="251"/>
      <c r="E175" s="252">
        <v>1</v>
      </c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0"/>
      <c r="AA175" s="210"/>
      <c r="AB175" s="210"/>
      <c r="AC175" s="210"/>
      <c r="AD175" s="210"/>
      <c r="AE175" s="210"/>
      <c r="AF175" s="210"/>
      <c r="AG175" s="210" t="s">
        <v>172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55" t="s">
        <v>538</v>
      </c>
      <c r="D176" s="251"/>
      <c r="E176" s="252">
        <v>1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0"/>
      <c r="AA176" s="210"/>
      <c r="AB176" s="210"/>
      <c r="AC176" s="210"/>
      <c r="AD176" s="210"/>
      <c r="AE176" s="210"/>
      <c r="AF176" s="210"/>
      <c r="AG176" s="210" t="s">
        <v>172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33.75" outlineLevel="1" x14ac:dyDescent="0.2">
      <c r="A177" s="231">
        <v>29</v>
      </c>
      <c r="B177" s="232" t="s">
        <v>550</v>
      </c>
      <c r="C177" s="247" t="s">
        <v>551</v>
      </c>
      <c r="D177" s="233" t="s">
        <v>218</v>
      </c>
      <c r="E177" s="234">
        <v>2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4">
        <v>3.2070000000000001E-2</v>
      </c>
      <c r="O177" s="234">
        <f>ROUND(E177*N177,2)</f>
        <v>0.06</v>
      </c>
      <c r="P177" s="234">
        <v>0</v>
      </c>
      <c r="Q177" s="234">
        <f>ROUND(E177*P177,2)</f>
        <v>0</v>
      </c>
      <c r="R177" s="236" t="s">
        <v>380</v>
      </c>
      <c r="S177" s="236" t="s">
        <v>144</v>
      </c>
      <c r="T177" s="237" t="s">
        <v>144</v>
      </c>
      <c r="U177" s="221">
        <v>1.86</v>
      </c>
      <c r="V177" s="221">
        <f>ROUND(E177*U177,2)</f>
        <v>3.72</v>
      </c>
      <c r="W177" s="221"/>
      <c r="X177" s="221" t="s">
        <v>169</v>
      </c>
      <c r="Y177" s="221" t="s">
        <v>146</v>
      </c>
      <c r="Z177" s="210"/>
      <c r="AA177" s="210"/>
      <c r="AB177" s="210"/>
      <c r="AC177" s="210"/>
      <c r="AD177" s="210"/>
      <c r="AE177" s="210"/>
      <c r="AF177" s="210"/>
      <c r="AG177" s="210" t="s">
        <v>170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55" t="s">
        <v>541</v>
      </c>
      <c r="D178" s="251"/>
      <c r="E178" s="252"/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0"/>
      <c r="AA178" s="210"/>
      <c r="AB178" s="210"/>
      <c r="AC178" s="210"/>
      <c r="AD178" s="210"/>
      <c r="AE178" s="210"/>
      <c r="AF178" s="210"/>
      <c r="AG178" s="210" t="s">
        <v>172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55" t="s">
        <v>552</v>
      </c>
      <c r="D179" s="251"/>
      <c r="E179" s="252">
        <v>1</v>
      </c>
      <c r="F179" s="221"/>
      <c r="G179" s="221"/>
      <c r="H179" s="221"/>
      <c r="I179" s="221"/>
      <c r="J179" s="221"/>
      <c r="K179" s="221"/>
      <c r="L179" s="221"/>
      <c r="M179" s="221"/>
      <c r="N179" s="220"/>
      <c r="O179" s="220"/>
      <c r="P179" s="220"/>
      <c r="Q179" s="220"/>
      <c r="R179" s="221"/>
      <c r="S179" s="221"/>
      <c r="T179" s="221"/>
      <c r="U179" s="221"/>
      <c r="V179" s="221"/>
      <c r="W179" s="221"/>
      <c r="X179" s="221"/>
      <c r="Y179" s="221"/>
      <c r="Z179" s="210"/>
      <c r="AA179" s="210"/>
      <c r="AB179" s="210"/>
      <c r="AC179" s="210"/>
      <c r="AD179" s="210"/>
      <c r="AE179" s="210"/>
      <c r="AF179" s="210"/>
      <c r="AG179" s="210" t="s">
        <v>172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">
      <c r="A180" s="217"/>
      <c r="B180" s="218"/>
      <c r="C180" s="255" t="s">
        <v>553</v>
      </c>
      <c r="D180" s="251"/>
      <c r="E180" s="252">
        <v>1</v>
      </c>
      <c r="F180" s="221"/>
      <c r="G180" s="221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21"/>
      <c r="Z180" s="210"/>
      <c r="AA180" s="210"/>
      <c r="AB180" s="210"/>
      <c r="AC180" s="210"/>
      <c r="AD180" s="210"/>
      <c r="AE180" s="210"/>
      <c r="AF180" s="210"/>
      <c r="AG180" s="210" t="s">
        <v>172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x14ac:dyDescent="0.2">
      <c r="A181" s="224" t="s">
        <v>139</v>
      </c>
      <c r="B181" s="225" t="s">
        <v>80</v>
      </c>
      <c r="C181" s="245" t="s">
        <v>81</v>
      </c>
      <c r="D181" s="226"/>
      <c r="E181" s="227"/>
      <c r="F181" s="228"/>
      <c r="G181" s="228">
        <f>SUMIF(AG182:AG182,"&lt;&gt;NOR",G182:G182)</f>
        <v>0</v>
      </c>
      <c r="H181" s="228"/>
      <c r="I181" s="228">
        <f>SUM(I182:I182)</f>
        <v>0</v>
      </c>
      <c r="J181" s="228"/>
      <c r="K181" s="228">
        <f>SUM(K182:K182)</f>
        <v>0</v>
      </c>
      <c r="L181" s="228"/>
      <c r="M181" s="228">
        <f>SUM(M182:M182)</f>
        <v>0</v>
      </c>
      <c r="N181" s="227"/>
      <c r="O181" s="227">
        <f>SUM(O182:O182)</f>
        <v>0.89</v>
      </c>
      <c r="P181" s="227"/>
      <c r="Q181" s="227">
        <f>SUM(Q182:Q182)</f>
        <v>0</v>
      </c>
      <c r="R181" s="228"/>
      <c r="S181" s="228"/>
      <c r="T181" s="229"/>
      <c r="U181" s="223"/>
      <c r="V181" s="223">
        <f>SUM(V182:V182)</f>
        <v>39</v>
      </c>
      <c r="W181" s="223"/>
      <c r="X181" s="223"/>
      <c r="Y181" s="223"/>
      <c r="AG181" t="s">
        <v>140</v>
      </c>
    </row>
    <row r="182" spans="1:60" outlineLevel="1" x14ac:dyDescent="0.2">
      <c r="A182" s="238">
        <v>30</v>
      </c>
      <c r="B182" s="239" t="s">
        <v>554</v>
      </c>
      <c r="C182" s="246" t="s">
        <v>555</v>
      </c>
      <c r="D182" s="240" t="s">
        <v>167</v>
      </c>
      <c r="E182" s="241">
        <v>150</v>
      </c>
      <c r="F182" s="242"/>
      <c r="G182" s="243">
        <f>ROUND(E182*F182,2)</f>
        <v>0</v>
      </c>
      <c r="H182" s="242"/>
      <c r="I182" s="243">
        <f>ROUND(E182*H182,2)</f>
        <v>0</v>
      </c>
      <c r="J182" s="242"/>
      <c r="K182" s="243">
        <f>ROUND(E182*J182,2)</f>
        <v>0</v>
      </c>
      <c r="L182" s="243">
        <v>21</v>
      </c>
      <c r="M182" s="243">
        <f>G182*(1+L182/100)</f>
        <v>0</v>
      </c>
      <c r="N182" s="241">
        <v>5.9199999999999999E-3</v>
      </c>
      <c r="O182" s="241">
        <f>ROUND(E182*N182,2)</f>
        <v>0.89</v>
      </c>
      <c r="P182" s="241">
        <v>0</v>
      </c>
      <c r="Q182" s="241">
        <f>ROUND(E182*P182,2)</f>
        <v>0</v>
      </c>
      <c r="R182" s="243" t="s">
        <v>556</v>
      </c>
      <c r="S182" s="243" t="s">
        <v>144</v>
      </c>
      <c r="T182" s="244" t="s">
        <v>144</v>
      </c>
      <c r="U182" s="221">
        <v>0.26</v>
      </c>
      <c r="V182" s="221">
        <f>ROUND(E182*U182,2)</f>
        <v>39</v>
      </c>
      <c r="W182" s="221"/>
      <c r="X182" s="221" t="s">
        <v>169</v>
      </c>
      <c r="Y182" s="221" t="s">
        <v>146</v>
      </c>
      <c r="Z182" s="210"/>
      <c r="AA182" s="210"/>
      <c r="AB182" s="210"/>
      <c r="AC182" s="210"/>
      <c r="AD182" s="210"/>
      <c r="AE182" s="210"/>
      <c r="AF182" s="210"/>
      <c r="AG182" s="210" t="s">
        <v>170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x14ac:dyDescent="0.2">
      <c r="A183" s="224" t="s">
        <v>139</v>
      </c>
      <c r="B183" s="225" t="s">
        <v>82</v>
      </c>
      <c r="C183" s="245" t="s">
        <v>83</v>
      </c>
      <c r="D183" s="226"/>
      <c r="E183" s="227"/>
      <c r="F183" s="228"/>
      <c r="G183" s="228">
        <f>SUMIF(AG184:AG186,"&lt;&gt;NOR",G184:G186)</f>
        <v>0</v>
      </c>
      <c r="H183" s="228"/>
      <c r="I183" s="228">
        <f>SUM(I184:I186)</f>
        <v>0</v>
      </c>
      <c r="J183" s="228"/>
      <c r="K183" s="228">
        <f>SUM(K184:K186)</f>
        <v>0</v>
      </c>
      <c r="L183" s="228"/>
      <c r="M183" s="228">
        <f>SUM(M184:M186)</f>
        <v>0</v>
      </c>
      <c r="N183" s="227"/>
      <c r="O183" s="227">
        <f>SUM(O184:O186)</f>
        <v>0.01</v>
      </c>
      <c r="P183" s="227"/>
      <c r="Q183" s="227">
        <f>SUM(Q184:Q186)</f>
        <v>0</v>
      </c>
      <c r="R183" s="228"/>
      <c r="S183" s="228"/>
      <c r="T183" s="229"/>
      <c r="U183" s="223"/>
      <c r="V183" s="223">
        <f>SUM(V184:V186)</f>
        <v>50.28</v>
      </c>
      <c r="W183" s="223"/>
      <c r="X183" s="223"/>
      <c r="Y183" s="223"/>
      <c r="AG183" t="s">
        <v>140</v>
      </c>
    </row>
    <row r="184" spans="1:60" ht="56.25" outlineLevel="1" x14ac:dyDescent="0.2">
      <c r="A184" s="231">
        <v>31</v>
      </c>
      <c r="B184" s="232" t="s">
        <v>557</v>
      </c>
      <c r="C184" s="247" t="s">
        <v>558</v>
      </c>
      <c r="D184" s="233" t="s">
        <v>167</v>
      </c>
      <c r="E184" s="234">
        <v>163.25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4">
        <v>4.0000000000000003E-5</v>
      </c>
      <c r="O184" s="234">
        <f>ROUND(E184*N184,2)</f>
        <v>0.01</v>
      </c>
      <c r="P184" s="234">
        <v>0</v>
      </c>
      <c r="Q184" s="234">
        <f>ROUND(E184*P184,2)</f>
        <v>0</v>
      </c>
      <c r="R184" s="236" t="s">
        <v>380</v>
      </c>
      <c r="S184" s="236" t="s">
        <v>144</v>
      </c>
      <c r="T184" s="237" t="s">
        <v>144</v>
      </c>
      <c r="U184" s="221">
        <v>0.308</v>
      </c>
      <c r="V184" s="221">
        <f>ROUND(E184*U184,2)</f>
        <v>50.28</v>
      </c>
      <c r="W184" s="221"/>
      <c r="X184" s="221" t="s">
        <v>169</v>
      </c>
      <c r="Y184" s="221" t="s">
        <v>146</v>
      </c>
      <c r="Z184" s="210"/>
      <c r="AA184" s="210"/>
      <c r="AB184" s="210"/>
      <c r="AC184" s="210"/>
      <c r="AD184" s="210"/>
      <c r="AE184" s="210"/>
      <c r="AF184" s="210"/>
      <c r="AG184" s="210" t="s">
        <v>170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55" t="s">
        <v>559</v>
      </c>
      <c r="D185" s="251"/>
      <c r="E185" s="252">
        <v>63.25</v>
      </c>
      <c r="F185" s="221"/>
      <c r="G185" s="221"/>
      <c r="H185" s="221"/>
      <c r="I185" s="221"/>
      <c r="J185" s="221"/>
      <c r="K185" s="221"/>
      <c r="L185" s="221"/>
      <c r="M185" s="221"/>
      <c r="N185" s="220"/>
      <c r="O185" s="220"/>
      <c r="P185" s="220"/>
      <c r="Q185" s="220"/>
      <c r="R185" s="221"/>
      <c r="S185" s="221"/>
      <c r="T185" s="221"/>
      <c r="U185" s="221"/>
      <c r="V185" s="221"/>
      <c r="W185" s="221"/>
      <c r="X185" s="221"/>
      <c r="Y185" s="221"/>
      <c r="Z185" s="210"/>
      <c r="AA185" s="210"/>
      <c r="AB185" s="210"/>
      <c r="AC185" s="210"/>
      <c r="AD185" s="210"/>
      <c r="AE185" s="210"/>
      <c r="AF185" s="210"/>
      <c r="AG185" s="210" t="s">
        <v>172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55" t="s">
        <v>560</v>
      </c>
      <c r="D186" s="251"/>
      <c r="E186" s="252">
        <v>100</v>
      </c>
      <c r="F186" s="221"/>
      <c r="G186" s="221"/>
      <c r="H186" s="221"/>
      <c r="I186" s="221"/>
      <c r="J186" s="221"/>
      <c r="K186" s="221"/>
      <c r="L186" s="221"/>
      <c r="M186" s="221"/>
      <c r="N186" s="220"/>
      <c r="O186" s="220"/>
      <c r="P186" s="220"/>
      <c r="Q186" s="220"/>
      <c r="R186" s="221"/>
      <c r="S186" s="221"/>
      <c r="T186" s="221"/>
      <c r="U186" s="221"/>
      <c r="V186" s="221"/>
      <c r="W186" s="221"/>
      <c r="X186" s="221"/>
      <c r="Y186" s="221"/>
      <c r="Z186" s="210"/>
      <c r="AA186" s="210"/>
      <c r="AB186" s="210"/>
      <c r="AC186" s="210"/>
      <c r="AD186" s="210"/>
      <c r="AE186" s="210"/>
      <c r="AF186" s="210"/>
      <c r="AG186" s="210" t="s">
        <v>172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x14ac:dyDescent="0.2">
      <c r="A187" s="224" t="s">
        <v>139</v>
      </c>
      <c r="B187" s="225" t="s">
        <v>86</v>
      </c>
      <c r="C187" s="245" t="s">
        <v>87</v>
      </c>
      <c r="D187" s="226"/>
      <c r="E187" s="227"/>
      <c r="F187" s="228"/>
      <c r="G187" s="228">
        <f>SUMIF(AG188:AG189,"&lt;&gt;NOR",G188:G189)</f>
        <v>0</v>
      </c>
      <c r="H187" s="228"/>
      <c r="I187" s="228">
        <f>SUM(I188:I189)</f>
        <v>0</v>
      </c>
      <c r="J187" s="228"/>
      <c r="K187" s="228">
        <f>SUM(K188:K189)</f>
        <v>0</v>
      </c>
      <c r="L187" s="228"/>
      <c r="M187" s="228">
        <f>SUM(M188:M189)</f>
        <v>0</v>
      </c>
      <c r="N187" s="227"/>
      <c r="O187" s="227">
        <f>SUM(O188:O189)</f>
        <v>0</v>
      </c>
      <c r="P187" s="227"/>
      <c r="Q187" s="227">
        <f>SUM(Q188:Q189)</f>
        <v>0</v>
      </c>
      <c r="R187" s="228"/>
      <c r="S187" s="228"/>
      <c r="T187" s="229"/>
      <c r="U187" s="223"/>
      <c r="V187" s="223">
        <f>SUM(V188:V189)</f>
        <v>40.42</v>
      </c>
      <c r="W187" s="223"/>
      <c r="X187" s="223"/>
      <c r="Y187" s="223"/>
      <c r="AG187" t="s">
        <v>140</v>
      </c>
    </row>
    <row r="188" spans="1:60" ht="22.5" outlineLevel="1" x14ac:dyDescent="0.2">
      <c r="A188" s="231">
        <v>32</v>
      </c>
      <c r="B188" s="232" t="s">
        <v>561</v>
      </c>
      <c r="C188" s="247" t="s">
        <v>562</v>
      </c>
      <c r="D188" s="233" t="s">
        <v>364</v>
      </c>
      <c r="E188" s="234">
        <v>21.3611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6" t="s">
        <v>388</v>
      </c>
      <c r="S188" s="236" t="s">
        <v>144</v>
      </c>
      <c r="T188" s="237" t="s">
        <v>144</v>
      </c>
      <c r="U188" s="221">
        <v>1.8919999999999999</v>
      </c>
      <c r="V188" s="221">
        <f>ROUND(E188*U188,2)</f>
        <v>40.42</v>
      </c>
      <c r="W188" s="221"/>
      <c r="X188" s="221" t="s">
        <v>563</v>
      </c>
      <c r="Y188" s="221" t="s">
        <v>146</v>
      </c>
      <c r="Z188" s="210"/>
      <c r="AA188" s="210"/>
      <c r="AB188" s="210"/>
      <c r="AC188" s="210"/>
      <c r="AD188" s="210"/>
      <c r="AE188" s="210"/>
      <c r="AF188" s="210"/>
      <c r="AG188" s="210" t="s">
        <v>564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56" t="s">
        <v>565</v>
      </c>
      <c r="D189" s="254"/>
      <c r="E189" s="254"/>
      <c r="F189" s="254"/>
      <c r="G189" s="254"/>
      <c r="H189" s="221"/>
      <c r="I189" s="221"/>
      <c r="J189" s="221"/>
      <c r="K189" s="221"/>
      <c r="L189" s="221"/>
      <c r="M189" s="221"/>
      <c r="N189" s="220"/>
      <c r="O189" s="220"/>
      <c r="P189" s="220"/>
      <c r="Q189" s="220"/>
      <c r="R189" s="221"/>
      <c r="S189" s="221"/>
      <c r="T189" s="221"/>
      <c r="U189" s="221"/>
      <c r="V189" s="221"/>
      <c r="W189" s="221"/>
      <c r="X189" s="221"/>
      <c r="Y189" s="221"/>
      <c r="Z189" s="210"/>
      <c r="AA189" s="210"/>
      <c r="AB189" s="210"/>
      <c r="AC189" s="210"/>
      <c r="AD189" s="210"/>
      <c r="AE189" s="210"/>
      <c r="AF189" s="210"/>
      <c r="AG189" s="210" t="s">
        <v>184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x14ac:dyDescent="0.2">
      <c r="A190" s="224" t="s">
        <v>139</v>
      </c>
      <c r="B190" s="225" t="s">
        <v>88</v>
      </c>
      <c r="C190" s="245" t="s">
        <v>89</v>
      </c>
      <c r="D190" s="226"/>
      <c r="E190" s="227"/>
      <c r="F190" s="228"/>
      <c r="G190" s="228">
        <f>SUMIF(AG191:AG202,"&lt;&gt;NOR",G191:G202)</f>
        <v>0</v>
      </c>
      <c r="H190" s="228"/>
      <c r="I190" s="228">
        <f>SUM(I191:I202)</f>
        <v>0</v>
      </c>
      <c r="J190" s="228"/>
      <c r="K190" s="228">
        <f>SUM(K191:K202)</f>
        <v>0</v>
      </c>
      <c r="L190" s="228"/>
      <c r="M190" s="228">
        <f>SUM(M191:M202)</f>
        <v>0</v>
      </c>
      <c r="N190" s="227"/>
      <c r="O190" s="227">
        <f>SUM(O191:O202)</f>
        <v>0.05</v>
      </c>
      <c r="P190" s="227"/>
      <c r="Q190" s="227">
        <f>SUM(Q191:Q202)</f>
        <v>0</v>
      </c>
      <c r="R190" s="228"/>
      <c r="S190" s="228"/>
      <c r="T190" s="229"/>
      <c r="U190" s="223"/>
      <c r="V190" s="223">
        <f>SUM(V191:V202)</f>
        <v>5.13</v>
      </c>
      <c r="W190" s="223"/>
      <c r="X190" s="223"/>
      <c r="Y190" s="223"/>
      <c r="AG190" t="s">
        <v>140</v>
      </c>
    </row>
    <row r="191" spans="1:60" outlineLevel="1" x14ac:dyDescent="0.2">
      <c r="A191" s="231">
        <v>33</v>
      </c>
      <c r="B191" s="232" t="s">
        <v>566</v>
      </c>
      <c r="C191" s="247" t="s">
        <v>567</v>
      </c>
      <c r="D191" s="233" t="s">
        <v>167</v>
      </c>
      <c r="E191" s="234">
        <v>13.32</v>
      </c>
      <c r="F191" s="235"/>
      <c r="G191" s="236">
        <f>ROUND(E191*F191,2)</f>
        <v>0</v>
      </c>
      <c r="H191" s="235"/>
      <c r="I191" s="236">
        <f>ROUND(E191*H191,2)</f>
        <v>0</v>
      </c>
      <c r="J191" s="235"/>
      <c r="K191" s="236">
        <f>ROUND(E191*J191,2)</f>
        <v>0</v>
      </c>
      <c r="L191" s="236">
        <v>21</v>
      </c>
      <c r="M191" s="236">
        <f>G191*(1+L191/100)</f>
        <v>0</v>
      </c>
      <c r="N191" s="234">
        <v>3.6800000000000001E-3</v>
      </c>
      <c r="O191" s="234">
        <f>ROUND(E191*N191,2)</f>
        <v>0.05</v>
      </c>
      <c r="P191" s="234">
        <v>0</v>
      </c>
      <c r="Q191" s="234">
        <f>ROUND(E191*P191,2)</f>
        <v>0</v>
      </c>
      <c r="R191" s="236" t="s">
        <v>568</v>
      </c>
      <c r="S191" s="236" t="s">
        <v>144</v>
      </c>
      <c r="T191" s="237" t="s">
        <v>569</v>
      </c>
      <c r="U191" s="221">
        <v>0.38500000000000001</v>
      </c>
      <c r="V191" s="221">
        <f>ROUND(E191*U191,2)</f>
        <v>5.13</v>
      </c>
      <c r="W191" s="221"/>
      <c r="X191" s="221" t="s">
        <v>169</v>
      </c>
      <c r="Y191" s="221" t="s">
        <v>146</v>
      </c>
      <c r="Z191" s="210"/>
      <c r="AA191" s="210"/>
      <c r="AB191" s="210"/>
      <c r="AC191" s="210"/>
      <c r="AD191" s="210"/>
      <c r="AE191" s="210"/>
      <c r="AF191" s="210"/>
      <c r="AG191" s="210" t="s">
        <v>170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55" t="s">
        <v>570</v>
      </c>
      <c r="D192" s="251"/>
      <c r="E192" s="252"/>
      <c r="F192" s="221"/>
      <c r="G192" s="221"/>
      <c r="H192" s="221"/>
      <c r="I192" s="221"/>
      <c r="J192" s="221"/>
      <c r="K192" s="221"/>
      <c r="L192" s="221"/>
      <c r="M192" s="221"/>
      <c r="N192" s="220"/>
      <c r="O192" s="220"/>
      <c r="P192" s="220"/>
      <c r="Q192" s="220"/>
      <c r="R192" s="221"/>
      <c r="S192" s="221"/>
      <c r="T192" s="221"/>
      <c r="U192" s="221"/>
      <c r="V192" s="221"/>
      <c r="W192" s="221"/>
      <c r="X192" s="221"/>
      <c r="Y192" s="221"/>
      <c r="Z192" s="210"/>
      <c r="AA192" s="210"/>
      <c r="AB192" s="210"/>
      <c r="AC192" s="210"/>
      <c r="AD192" s="210"/>
      <c r="AE192" s="210"/>
      <c r="AF192" s="210"/>
      <c r="AG192" s="210" t="s">
        <v>172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55" t="s">
        <v>451</v>
      </c>
      <c r="D193" s="251"/>
      <c r="E193" s="252">
        <v>1.78</v>
      </c>
      <c r="F193" s="221"/>
      <c r="G193" s="221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21"/>
      <c r="Z193" s="210"/>
      <c r="AA193" s="210"/>
      <c r="AB193" s="210"/>
      <c r="AC193" s="210"/>
      <c r="AD193" s="210"/>
      <c r="AE193" s="210"/>
      <c r="AF193" s="210"/>
      <c r="AG193" s="210" t="s">
        <v>172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55" t="s">
        <v>452</v>
      </c>
      <c r="D194" s="251"/>
      <c r="E194" s="252">
        <v>1.67</v>
      </c>
      <c r="F194" s="221"/>
      <c r="G194" s="221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21"/>
      <c r="Z194" s="210"/>
      <c r="AA194" s="210"/>
      <c r="AB194" s="210"/>
      <c r="AC194" s="210"/>
      <c r="AD194" s="210"/>
      <c r="AE194" s="210"/>
      <c r="AF194" s="210"/>
      <c r="AG194" s="210" t="s">
        <v>172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5" t="s">
        <v>453</v>
      </c>
      <c r="D195" s="251"/>
      <c r="E195" s="252">
        <v>2.3199999999999998</v>
      </c>
      <c r="F195" s="221"/>
      <c r="G195" s="221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21"/>
      <c r="Z195" s="210"/>
      <c r="AA195" s="210"/>
      <c r="AB195" s="210"/>
      <c r="AC195" s="210"/>
      <c r="AD195" s="210"/>
      <c r="AE195" s="210"/>
      <c r="AF195" s="210"/>
      <c r="AG195" s="210" t="s">
        <v>172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55" t="s">
        <v>455</v>
      </c>
      <c r="D196" s="251"/>
      <c r="E196" s="252">
        <v>1.37</v>
      </c>
      <c r="F196" s="221"/>
      <c r="G196" s="221"/>
      <c r="H196" s="221"/>
      <c r="I196" s="221"/>
      <c r="J196" s="221"/>
      <c r="K196" s="221"/>
      <c r="L196" s="221"/>
      <c r="M196" s="221"/>
      <c r="N196" s="220"/>
      <c r="O196" s="220"/>
      <c r="P196" s="220"/>
      <c r="Q196" s="220"/>
      <c r="R196" s="221"/>
      <c r="S196" s="221"/>
      <c r="T196" s="221"/>
      <c r="U196" s="221"/>
      <c r="V196" s="221"/>
      <c r="W196" s="221"/>
      <c r="X196" s="221"/>
      <c r="Y196" s="221"/>
      <c r="Z196" s="210"/>
      <c r="AA196" s="210"/>
      <c r="AB196" s="210"/>
      <c r="AC196" s="210"/>
      <c r="AD196" s="210"/>
      <c r="AE196" s="210"/>
      <c r="AF196" s="210"/>
      <c r="AG196" s="210" t="s">
        <v>172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55" t="s">
        <v>457</v>
      </c>
      <c r="D197" s="251"/>
      <c r="E197" s="252">
        <v>2.15</v>
      </c>
      <c r="F197" s="221"/>
      <c r="G197" s="221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21"/>
      <c r="Z197" s="210"/>
      <c r="AA197" s="210"/>
      <c r="AB197" s="210"/>
      <c r="AC197" s="210"/>
      <c r="AD197" s="210"/>
      <c r="AE197" s="210"/>
      <c r="AF197" s="210"/>
      <c r="AG197" s="210" t="s">
        <v>172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55" t="s">
        <v>571</v>
      </c>
      <c r="D198" s="251"/>
      <c r="E198" s="252"/>
      <c r="F198" s="221"/>
      <c r="G198" s="221"/>
      <c r="H198" s="221"/>
      <c r="I198" s="221"/>
      <c r="J198" s="221"/>
      <c r="K198" s="221"/>
      <c r="L198" s="221"/>
      <c r="M198" s="221"/>
      <c r="N198" s="220"/>
      <c r="O198" s="220"/>
      <c r="P198" s="220"/>
      <c r="Q198" s="220"/>
      <c r="R198" s="221"/>
      <c r="S198" s="221"/>
      <c r="T198" s="221"/>
      <c r="U198" s="221"/>
      <c r="V198" s="221"/>
      <c r="W198" s="221"/>
      <c r="X198" s="221"/>
      <c r="Y198" s="221"/>
      <c r="Z198" s="210"/>
      <c r="AA198" s="210"/>
      <c r="AB198" s="210"/>
      <c r="AC198" s="210"/>
      <c r="AD198" s="210"/>
      <c r="AE198" s="210"/>
      <c r="AF198" s="210"/>
      <c r="AG198" s="210" t="s">
        <v>172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55" t="s">
        <v>454</v>
      </c>
      <c r="D199" s="251"/>
      <c r="E199" s="252">
        <v>1.27</v>
      </c>
      <c r="F199" s="221"/>
      <c r="G199" s="221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21"/>
      <c r="Z199" s="210"/>
      <c r="AA199" s="210"/>
      <c r="AB199" s="210"/>
      <c r="AC199" s="210"/>
      <c r="AD199" s="210"/>
      <c r="AE199" s="210"/>
      <c r="AF199" s="210"/>
      <c r="AG199" s="210" t="s">
        <v>172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55" t="s">
        <v>456</v>
      </c>
      <c r="D200" s="251"/>
      <c r="E200" s="252">
        <v>2.76</v>
      </c>
      <c r="F200" s="221"/>
      <c r="G200" s="221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21"/>
      <c r="Z200" s="210"/>
      <c r="AA200" s="210"/>
      <c r="AB200" s="210"/>
      <c r="AC200" s="210"/>
      <c r="AD200" s="210"/>
      <c r="AE200" s="210"/>
      <c r="AF200" s="210"/>
      <c r="AG200" s="210" t="s">
        <v>172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>
        <v>34</v>
      </c>
      <c r="B201" s="218" t="s">
        <v>572</v>
      </c>
      <c r="C201" s="263" t="s">
        <v>573</v>
      </c>
      <c r="D201" s="219" t="s">
        <v>0</v>
      </c>
      <c r="E201" s="259"/>
      <c r="F201" s="222"/>
      <c r="G201" s="221">
        <f>ROUND(E201*F201,2)</f>
        <v>0</v>
      </c>
      <c r="H201" s="222"/>
      <c r="I201" s="221">
        <f>ROUND(E201*H201,2)</f>
        <v>0</v>
      </c>
      <c r="J201" s="222"/>
      <c r="K201" s="221">
        <f>ROUND(E201*J201,2)</f>
        <v>0</v>
      </c>
      <c r="L201" s="221">
        <v>21</v>
      </c>
      <c r="M201" s="221">
        <f>G201*(1+L201/100)</f>
        <v>0</v>
      </c>
      <c r="N201" s="220">
        <v>0</v>
      </c>
      <c r="O201" s="220">
        <f>ROUND(E201*N201,2)</f>
        <v>0</v>
      </c>
      <c r="P201" s="220">
        <v>0</v>
      </c>
      <c r="Q201" s="220">
        <f>ROUND(E201*P201,2)</f>
        <v>0</v>
      </c>
      <c r="R201" s="221" t="s">
        <v>568</v>
      </c>
      <c r="S201" s="221" t="s">
        <v>144</v>
      </c>
      <c r="T201" s="221" t="s">
        <v>144</v>
      </c>
      <c r="U201" s="221">
        <v>0</v>
      </c>
      <c r="V201" s="221">
        <f>ROUND(E201*U201,2)</f>
        <v>0</v>
      </c>
      <c r="W201" s="221"/>
      <c r="X201" s="221" t="s">
        <v>563</v>
      </c>
      <c r="Y201" s="221" t="s">
        <v>146</v>
      </c>
      <c r="Z201" s="210"/>
      <c r="AA201" s="210"/>
      <c r="AB201" s="210"/>
      <c r="AC201" s="210"/>
      <c r="AD201" s="210"/>
      <c r="AE201" s="210"/>
      <c r="AF201" s="210"/>
      <c r="AG201" s="210" t="s">
        <v>564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64" t="s">
        <v>574</v>
      </c>
      <c r="D202" s="260"/>
      <c r="E202" s="260"/>
      <c r="F202" s="260"/>
      <c r="G202" s="260"/>
      <c r="H202" s="221"/>
      <c r="I202" s="221"/>
      <c r="J202" s="221"/>
      <c r="K202" s="221"/>
      <c r="L202" s="221"/>
      <c r="M202" s="221"/>
      <c r="N202" s="220"/>
      <c r="O202" s="220"/>
      <c r="P202" s="220"/>
      <c r="Q202" s="220"/>
      <c r="R202" s="221"/>
      <c r="S202" s="221"/>
      <c r="T202" s="221"/>
      <c r="U202" s="221"/>
      <c r="V202" s="221"/>
      <c r="W202" s="221"/>
      <c r="X202" s="221"/>
      <c r="Y202" s="221"/>
      <c r="Z202" s="210"/>
      <c r="AA202" s="210"/>
      <c r="AB202" s="210"/>
      <c r="AC202" s="210"/>
      <c r="AD202" s="210"/>
      <c r="AE202" s="210"/>
      <c r="AF202" s="210"/>
      <c r="AG202" s="210" t="s">
        <v>184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224" t="s">
        <v>139</v>
      </c>
      <c r="B203" s="225" t="s">
        <v>90</v>
      </c>
      <c r="C203" s="245" t="s">
        <v>91</v>
      </c>
      <c r="D203" s="226"/>
      <c r="E203" s="227"/>
      <c r="F203" s="228"/>
      <c r="G203" s="228">
        <f>SUMIF(AG204:AG272,"&lt;&gt;NOR",G204:G272)</f>
        <v>0</v>
      </c>
      <c r="H203" s="228"/>
      <c r="I203" s="228">
        <f>SUM(I204:I272)</f>
        <v>0</v>
      </c>
      <c r="J203" s="228"/>
      <c r="K203" s="228">
        <f>SUM(K204:K272)</f>
        <v>0</v>
      </c>
      <c r="L203" s="228"/>
      <c r="M203" s="228">
        <f>SUM(M204:M272)</f>
        <v>0</v>
      </c>
      <c r="N203" s="227"/>
      <c r="O203" s="227">
        <f>SUM(O204:O272)</f>
        <v>0.13</v>
      </c>
      <c r="P203" s="227"/>
      <c r="Q203" s="227">
        <f>SUM(Q204:Q272)</f>
        <v>0</v>
      </c>
      <c r="R203" s="228"/>
      <c r="S203" s="228"/>
      <c r="T203" s="229"/>
      <c r="U203" s="223"/>
      <c r="V203" s="223">
        <f>SUM(V204:V272)</f>
        <v>31.660000000000004</v>
      </c>
      <c r="W203" s="223"/>
      <c r="X203" s="223"/>
      <c r="Y203" s="223"/>
      <c r="AG203" t="s">
        <v>140</v>
      </c>
    </row>
    <row r="204" spans="1:60" ht="22.5" outlineLevel="1" x14ac:dyDescent="0.2">
      <c r="A204" s="231">
        <v>35</v>
      </c>
      <c r="B204" s="232" t="s">
        <v>575</v>
      </c>
      <c r="C204" s="247" t="s">
        <v>576</v>
      </c>
      <c r="D204" s="233" t="s">
        <v>218</v>
      </c>
      <c r="E204" s="234">
        <v>7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4">
        <v>0</v>
      </c>
      <c r="O204" s="234">
        <f>ROUND(E204*N204,2)</f>
        <v>0</v>
      </c>
      <c r="P204" s="234">
        <v>0</v>
      </c>
      <c r="Q204" s="234">
        <f>ROUND(E204*P204,2)</f>
        <v>0</v>
      </c>
      <c r="R204" s="236" t="s">
        <v>304</v>
      </c>
      <c r="S204" s="236" t="s">
        <v>144</v>
      </c>
      <c r="T204" s="237" t="s">
        <v>144</v>
      </c>
      <c r="U204" s="221">
        <v>1.45</v>
      </c>
      <c r="V204" s="221">
        <f>ROUND(E204*U204,2)</f>
        <v>10.15</v>
      </c>
      <c r="W204" s="221"/>
      <c r="X204" s="221" t="s">
        <v>169</v>
      </c>
      <c r="Y204" s="221" t="s">
        <v>146</v>
      </c>
      <c r="Z204" s="210"/>
      <c r="AA204" s="210"/>
      <c r="AB204" s="210"/>
      <c r="AC204" s="210"/>
      <c r="AD204" s="210"/>
      <c r="AE204" s="210"/>
      <c r="AF204" s="210"/>
      <c r="AG204" s="210" t="s">
        <v>170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55" t="s">
        <v>541</v>
      </c>
      <c r="D205" s="251"/>
      <c r="E205" s="252"/>
      <c r="F205" s="221"/>
      <c r="G205" s="221"/>
      <c r="H205" s="221"/>
      <c r="I205" s="221"/>
      <c r="J205" s="221"/>
      <c r="K205" s="221"/>
      <c r="L205" s="221"/>
      <c r="M205" s="221"/>
      <c r="N205" s="220"/>
      <c r="O205" s="220"/>
      <c r="P205" s="220"/>
      <c r="Q205" s="220"/>
      <c r="R205" s="221"/>
      <c r="S205" s="221"/>
      <c r="T205" s="221"/>
      <c r="U205" s="221"/>
      <c r="V205" s="221"/>
      <c r="W205" s="221"/>
      <c r="X205" s="221"/>
      <c r="Y205" s="221"/>
      <c r="Z205" s="210"/>
      <c r="AA205" s="210"/>
      <c r="AB205" s="210"/>
      <c r="AC205" s="210"/>
      <c r="AD205" s="210"/>
      <c r="AE205" s="210"/>
      <c r="AF205" s="210"/>
      <c r="AG205" s="210" t="s">
        <v>172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">
      <c r="A206" s="217"/>
      <c r="B206" s="218"/>
      <c r="C206" s="255" t="s">
        <v>552</v>
      </c>
      <c r="D206" s="251"/>
      <c r="E206" s="252">
        <v>1</v>
      </c>
      <c r="F206" s="221"/>
      <c r="G206" s="221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21"/>
      <c r="Z206" s="210"/>
      <c r="AA206" s="210"/>
      <c r="AB206" s="210"/>
      <c r="AC206" s="210"/>
      <c r="AD206" s="210"/>
      <c r="AE206" s="210"/>
      <c r="AF206" s="210"/>
      <c r="AG206" s="210" t="s">
        <v>172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55" t="s">
        <v>553</v>
      </c>
      <c r="D207" s="251"/>
      <c r="E207" s="252">
        <v>1</v>
      </c>
      <c r="F207" s="221"/>
      <c r="G207" s="221"/>
      <c r="H207" s="221"/>
      <c r="I207" s="221"/>
      <c r="J207" s="221"/>
      <c r="K207" s="221"/>
      <c r="L207" s="221"/>
      <c r="M207" s="221"/>
      <c r="N207" s="220"/>
      <c r="O207" s="220"/>
      <c r="P207" s="220"/>
      <c r="Q207" s="220"/>
      <c r="R207" s="221"/>
      <c r="S207" s="221"/>
      <c r="T207" s="221"/>
      <c r="U207" s="221"/>
      <c r="V207" s="221"/>
      <c r="W207" s="221"/>
      <c r="X207" s="221"/>
      <c r="Y207" s="221"/>
      <c r="Z207" s="210"/>
      <c r="AA207" s="210"/>
      <c r="AB207" s="210"/>
      <c r="AC207" s="210"/>
      <c r="AD207" s="210"/>
      <c r="AE207" s="210"/>
      <c r="AF207" s="210"/>
      <c r="AG207" s="210" t="s">
        <v>172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55" t="s">
        <v>542</v>
      </c>
      <c r="D208" s="251"/>
      <c r="E208" s="252">
        <v>1</v>
      </c>
      <c r="F208" s="221"/>
      <c r="G208" s="221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21"/>
      <c r="Z208" s="210"/>
      <c r="AA208" s="210"/>
      <c r="AB208" s="210"/>
      <c r="AC208" s="210"/>
      <c r="AD208" s="210"/>
      <c r="AE208" s="210"/>
      <c r="AF208" s="210"/>
      <c r="AG208" s="210" t="s">
        <v>172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55" t="s">
        <v>543</v>
      </c>
      <c r="D209" s="251"/>
      <c r="E209" s="252">
        <v>1</v>
      </c>
      <c r="F209" s="221"/>
      <c r="G209" s="221"/>
      <c r="H209" s="221"/>
      <c r="I209" s="221"/>
      <c r="J209" s="221"/>
      <c r="K209" s="221"/>
      <c r="L209" s="221"/>
      <c r="M209" s="221"/>
      <c r="N209" s="220"/>
      <c r="O209" s="220"/>
      <c r="P209" s="220"/>
      <c r="Q209" s="220"/>
      <c r="R209" s="221"/>
      <c r="S209" s="221"/>
      <c r="T209" s="221"/>
      <c r="U209" s="221"/>
      <c r="V209" s="221"/>
      <c r="W209" s="221"/>
      <c r="X209" s="221"/>
      <c r="Y209" s="221"/>
      <c r="Z209" s="210"/>
      <c r="AA209" s="210"/>
      <c r="AB209" s="210"/>
      <c r="AC209" s="210"/>
      <c r="AD209" s="210"/>
      <c r="AE209" s="210"/>
      <c r="AF209" s="210"/>
      <c r="AG209" s="210" t="s">
        <v>172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55" t="s">
        <v>549</v>
      </c>
      <c r="D210" s="251"/>
      <c r="E210" s="252">
        <v>1</v>
      </c>
      <c r="F210" s="221"/>
      <c r="G210" s="221"/>
      <c r="H210" s="221"/>
      <c r="I210" s="221"/>
      <c r="J210" s="221"/>
      <c r="K210" s="221"/>
      <c r="L210" s="221"/>
      <c r="M210" s="221"/>
      <c r="N210" s="220"/>
      <c r="O210" s="220"/>
      <c r="P210" s="220"/>
      <c r="Q210" s="220"/>
      <c r="R210" s="221"/>
      <c r="S210" s="221"/>
      <c r="T210" s="221"/>
      <c r="U210" s="221"/>
      <c r="V210" s="221"/>
      <c r="W210" s="221"/>
      <c r="X210" s="221"/>
      <c r="Y210" s="221"/>
      <c r="Z210" s="210"/>
      <c r="AA210" s="210"/>
      <c r="AB210" s="210"/>
      <c r="AC210" s="210"/>
      <c r="AD210" s="210"/>
      <c r="AE210" s="210"/>
      <c r="AF210" s="210"/>
      <c r="AG210" s="210" t="s">
        <v>172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55" t="s">
        <v>546</v>
      </c>
      <c r="D211" s="251"/>
      <c r="E211" s="252">
        <v>1</v>
      </c>
      <c r="F211" s="221"/>
      <c r="G211" s="221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21"/>
      <c r="Z211" s="210"/>
      <c r="AA211" s="210"/>
      <c r="AB211" s="210"/>
      <c r="AC211" s="210"/>
      <c r="AD211" s="210"/>
      <c r="AE211" s="210"/>
      <c r="AF211" s="210"/>
      <c r="AG211" s="210" t="s">
        <v>172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55" t="s">
        <v>538</v>
      </c>
      <c r="D212" s="251"/>
      <c r="E212" s="252">
        <v>1</v>
      </c>
      <c r="F212" s="221"/>
      <c r="G212" s="221"/>
      <c r="H212" s="221"/>
      <c r="I212" s="221"/>
      <c r="J212" s="221"/>
      <c r="K212" s="221"/>
      <c r="L212" s="221"/>
      <c r="M212" s="221"/>
      <c r="N212" s="220"/>
      <c r="O212" s="220"/>
      <c r="P212" s="220"/>
      <c r="Q212" s="220"/>
      <c r="R212" s="221"/>
      <c r="S212" s="221"/>
      <c r="T212" s="221"/>
      <c r="U212" s="221"/>
      <c r="V212" s="221"/>
      <c r="W212" s="221"/>
      <c r="X212" s="221"/>
      <c r="Y212" s="221"/>
      <c r="Z212" s="210"/>
      <c r="AA212" s="210"/>
      <c r="AB212" s="210"/>
      <c r="AC212" s="210"/>
      <c r="AD212" s="210"/>
      <c r="AE212" s="210"/>
      <c r="AF212" s="210"/>
      <c r="AG212" s="210" t="s">
        <v>172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31">
        <v>36</v>
      </c>
      <c r="B213" s="232" t="s">
        <v>577</v>
      </c>
      <c r="C213" s="247" t="s">
        <v>578</v>
      </c>
      <c r="D213" s="233" t="s">
        <v>218</v>
      </c>
      <c r="E213" s="234">
        <v>2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4">
        <v>1.0000000000000001E-5</v>
      </c>
      <c r="O213" s="234">
        <f>ROUND(E213*N213,2)</f>
        <v>0</v>
      </c>
      <c r="P213" s="234">
        <v>0</v>
      </c>
      <c r="Q213" s="234">
        <f>ROUND(E213*P213,2)</f>
        <v>0</v>
      </c>
      <c r="R213" s="236" t="s">
        <v>304</v>
      </c>
      <c r="S213" s="236" t="s">
        <v>144</v>
      </c>
      <c r="T213" s="237" t="s">
        <v>144</v>
      </c>
      <c r="U213" s="221">
        <v>0.26</v>
      </c>
      <c r="V213" s="221">
        <f>ROUND(E213*U213,2)</f>
        <v>0.52</v>
      </c>
      <c r="W213" s="221"/>
      <c r="X213" s="221" t="s">
        <v>169</v>
      </c>
      <c r="Y213" s="221" t="s">
        <v>146</v>
      </c>
      <c r="Z213" s="210"/>
      <c r="AA213" s="210"/>
      <c r="AB213" s="210"/>
      <c r="AC213" s="210"/>
      <c r="AD213" s="210"/>
      <c r="AE213" s="210"/>
      <c r="AF213" s="210"/>
      <c r="AG213" s="210" t="s">
        <v>170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55" t="s">
        <v>541</v>
      </c>
      <c r="D214" s="251"/>
      <c r="E214" s="252"/>
      <c r="F214" s="221"/>
      <c r="G214" s="221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21"/>
      <c r="Z214" s="210"/>
      <c r="AA214" s="210"/>
      <c r="AB214" s="210"/>
      <c r="AC214" s="210"/>
      <c r="AD214" s="210"/>
      <c r="AE214" s="210"/>
      <c r="AF214" s="210"/>
      <c r="AG214" s="210" t="s">
        <v>172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17"/>
      <c r="B215" s="218"/>
      <c r="C215" s="255" t="s">
        <v>542</v>
      </c>
      <c r="D215" s="251"/>
      <c r="E215" s="252">
        <v>1</v>
      </c>
      <c r="F215" s="221"/>
      <c r="G215" s="221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21"/>
      <c r="Z215" s="210"/>
      <c r="AA215" s="210"/>
      <c r="AB215" s="210"/>
      <c r="AC215" s="210"/>
      <c r="AD215" s="210"/>
      <c r="AE215" s="210"/>
      <c r="AF215" s="210"/>
      <c r="AG215" s="210" t="s">
        <v>172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55" t="s">
        <v>543</v>
      </c>
      <c r="D216" s="251"/>
      <c r="E216" s="252">
        <v>1</v>
      </c>
      <c r="F216" s="221"/>
      <c r="G216" s="221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21"/>
      <c r="Z216" s="210"/>
      <c r="AA216" s="210"/>
      <c r="AB216" s="210"/>
      <c r="AC216" s="210"/>
      <c r="AD216" s="210"/>
      <c r="AE216" s="210"/>
      <c r="AF216" s="210"/>
      <c r="AG216" s="210" t="s">
        <v>172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31">
        <v>37</v>
      </c>
      <c r="B217" s="232" t="s">
        <v>579</v>
      </c>
      <c r="C217" s="247" t="s">
        <v>580</v>
      </c>
      <c r="D217" s="233" t="s">
        <v>218</v>
      </c>
      <c r="E217" s="234">
        <v>5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4">
        <v>1.0000000000000001E-5</v>
      </c>
      <c r="O217" s="234">
        <f>ROUND(E217*N217,2)</f>
        <v>0</v>
      </c>
      <c r="P217" s="234">
        <v>0</v>
      </c>
      <c r="Q217" s="234">
        <f>ROUND(E217*P217,2)</f>
        <v>0</v>
      </c>
      <c r="R217" s="236" t="s">
        <v>304</v>
      </c>
      <c r="S217" s="236" t="s">
        <v>144</v>
      </c>
      <c r="T217" s="237" t="s">
        <v>144</v>
      </c>
      <c r="U217" s="221">
        <v>0.28000000000000003</v>
      </c>
      <c r="V217" s="221">
        <f>ROUND(E217*U217,2)</f>
        <v>1.4</v>
      </c>
      <c r="W217" s="221"/>
      <c r="X217" s="221" t="s">
        <v>169</v>
      </c>
      <c r="Y217" s="221" t="s">
        <v>146</v>
      </c>
      <c r="Z217" s="210"/>
      <c r="AA217" s="210"/>
      <c r="AB217" s="210"/>
      <c r="AC217" s="210"/>
      <c r="AD217" s="210"/>
      <c r="AE217" s="210"/>
      <c r="AF217" s="210"/>
      <c r="AG217" s="210" t="s">
        <v>170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55" t="s">
        <v>541</v>
      </c>
      <c r="D218" s="251"/>
      <c r="E218" s="252"/>
      <c r="F218" s="221"/>
      <c r="G218" s="221"/>
      <c r="H218" s="221"/>
      <c r="I218" s="221"/>
      <c r="J218" s="221"/>
      <c r="K218" s="221"/>
      <c r="L218" s="221"/>
      <c r="M218" s="221"/>
      <c r="N218" s="220"/>
      <c r="O218" s="220"/>
      <c r="P218" s="220"/>
      <c r="Q218" s="220"/>
      <c r="R218" s="221"/>
      <c r="S218" s="221"/>
      <c r="T218" s="221"/>
      <c r="U218" s="221"/>
      <c r="V218" s="221"/>
      <c r="W218" s="221"/>
      <c r="X218" s="221"/>
      <c r="Y218" s="221"/>
      <c r="Z218" s="210"/>
      <c r="AA218" s="210"/>
      <c r="AB218" s="210"/>
      <c r="AC218" s="210"/>
      <c r="AD218" s="210"/>
      <c r="AE218" s="210"/>
      <c r="AF218" s="210"/>
      <c r="AG218" s="210" t="s">
        <v>172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55" t="s">
        <v>552</v>
      </c>
      <c r="D219" s="251"/>
      <c r="E219" s="252">
        <v>1</v>
      </c>
      <c r="F219" s="221"/>
      <c r="G219" s="221"/>
      <c r="H219" s="221"/>
      <c r="I219" s="221"/>
      <c r="J219" s="221"/>
      <c r="K219" s="221"/>
      <c r="L219" s="221"/>
      <c r="M219" s="221"/>
      <c r="N219" s="220"/>
      <c r="O219" s="220"/>
      <c r="P219" s="220"/>
      <c r="Q219" s="220"/>
      <c r="R219" s="221"/>
      <c r="S219" s="221"/>
      <c r="T219" s="221"/>
      <c r="U219" s="221"/>
      <c r="V219" s="221"/>
      <c r="W219" s="221"/>
      <c r="X219" s="221"/>
      <c r="Y219" s="221"/>
      <c r="Z219" s="210"/>
      <c r="AA219" s="210"/>
      <c r="AB219" s="210"/>
      <c r="AC219" s="210"/>
      <c r="AD219" s="210"/>
      <c r="AE219" s="210"/>
      <c r="AF219" s="210"/>
      <c r="AG219" s="210" t="s">
        <v>172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">
      <c r="A220" s="217"/>
      <c r="B220" s="218"/>
      <c r="C220" s="255" t="s">
        <v>553</v>
      </c>
      <c r="D220" s="251"/>
      <c r="E220" s="252">
        <v>1</v>
      </c>
      <c r="F220" s="221"/>
      <c r="G220" s="221"/>
      <c r="H220" s="221"/>
      <c r="I220" s="221"/>
      <c r="J220" s="221"/>
      <c r="K220" s="221"/>
      <c r="L220" s="221"/>
      <c r="M220" s="221"/>
      <c r="N220" s="220"/>
      <c r="O220" s="220"/>
      <c r="P220" s="220"/>
      <c r="Q220" s="220"/>
      <c r="R220" s="221"/>
      <c r="S220" s="221"/>
      <c r="T220" s="221"/>
      <c r="U220" s="221"/>
      <c r="V220" s="221"/>
      <c r="W220" s="221"/>
      <c r="X220" s="221"/>
      <c r="Y220" s="221"/>
      <c r="Z220" s="210"/>
      <c r="AA220" s="210"/>
      <c r="AB220" s="210"/>
      <c r="AC220" s="210"/>
      <c r="AD220" s="210"/>
      <c r="AE220" s="210"/>
      <c r="AF220" s="210"/>
      <c r="AG220" s="210" t="s">
        <v>172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55" t="s">
        <v>549</v>
      </c>
      <c r="D221" s="251"/>
      <c r="E221" s="252">
        <v>1</v>
      </c>
      <c r="F221" s="221"/>
      <c r="G221" s="221"/>
      <c r="H221" s="221"/>
      <c r="I221" s="221"/>
      <c r="J221" s="221"/>
      <c r="K221" s="221"/>
      <c r="L221" s="221"/>
      <c r="M221" s="221"/>
      <c r="N221" s="220"/>
      <c r="O221" s="220"/>
      <c r="P221" s="220"/>
      <c r="Q221" s="220"/>
      <c r="R221" s="221"/>
      <c r="S221" s="221"/>
      <c r="T221" s="221"/>
      <c r="U221" s="221"/>
      <c r="V221" s="221"/>
      <c r="W221" s="221"/>
      <c r="X221" s="221"/>
      <c r="Y221" s="221"/>
      <c r="Z221" s="210"/>
      <c r="AA221" s="210"/>
      <c r="AB221" s="210"/>
      <c r="AC221" s="210"/>
      <c r="AD221" s="210"/>
      <c r="AE221" s="210"/>
      <c r="AF221" s="210"/>
      <c r="AG221" s="210" t="s">
        <v>172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55" t="s">
        <v>546</v>
      </c>
      <c r="D222" s="251"/>
      <c r="E222" s="252">
        <v>1</v>
      </c>
      <c r="F222" s="221"/>
      <c r="G222" s="221"/>
      <c r="H222" s="221"/>
      <c r="I222" s="221"/>
      <c r="J222" s="221"/>
      <c r="K222" s="221"/>
      <c r="L222" s="221"/>
      <c r="M222" s="221"/>
      <c r="N222" s="220"/>
      <c r="O222" s="220"/>
      <c r="P222" s="220"/>
      <c r="Q222" s="220"/>
      <c r="R222" s="221"/>
      <c r="S222" s="221"/>
      <c r="T222" s="221"/>
      <c r="U222" s="221"/>
      <c r="V222" s="221"/>
      <c r="W222" s="221"/>
      <c r="X222" s="221"/>
      <c r="Y222" s="221"/>
      <c r="Z222" s="210"/>
      <c r="AA222" s="210"/>
      <c r="AB222" s="210"/>
      <c r="AC222" s="210"/>
      <c r="AD222" s="210"/>
      <c r="AE222" s="210"/>
      <c r="AF222" s="210"/>
      <c r="AG222" s="210" t="s">
        <v>172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55" t="s">
        <v>538</v>
      </c>
      <c r="D223" s="251"/>
      <c r="E223" s="252">
        <v>1</v>
      </c>
      <c r="F223" s="221"/>
      <c r="G223" s="221"/>
      <c r="H223" s="221"/>
      <c r="I223" s="221"/>
      <c r="J223" s="221"/>
      <c r="K223" s="221"/>
      <c r="L223" s="221"/>
      <c r="M223" s="221"/>
      <c r="N223" s="220"/>
      <c r="O223" s="220"/>
      <c r="P223" s="220"/>
      <c r="Q223" s="220"/>
      <c r="R223" s="221"/>
      <c r="S223" s="221"/>
      <c r="T223" s="221"/>
      <c r="U223" s="221"/>
      <c r="V223" s="221"/>
      <c r="W223" s="221"/>
      <c r="X223" s="221"/>
      <c r="Y223" s="221"/>
      <c r="Z223" s="210"/>
      <c r="AA223" s="210"/>
      <c r="AB223" s="210"/>
      <c r="AC223" s="210"/>
      <c r="AD223" s="210"/>
      <c r="AE223" s="210"/>
      <c r="AF223" s="210"/>
      <c r="AG223" s="210" t="s">
        <v>172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31">
        <v>38</v>
      </c>
      <c r="B224" s="232" t="s">
        <v>581</v>
      </c>
      <c r="C224" s="247" t="s">
        <v>582</v>
      </c>
      <c r="D224" s="233" t="s">
        <v>167</v>
      </c>
      <c r="E224" s="234">
        <v>15.86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4">
        <v>1.9000000000000001E-4</v>
      </c>
      <c r="O224" s="234">
        <f>ROUND(E224*N224,2)</f>
        <v>0</v>
      </c>
      <c r="P224" s="234">
        <v>0</v>
      </c>
      <c r="Q224" s="234">
        <f>ROUND(E224*P224,2)</f>
        <v>0</v>
      </c>
      <c r="R224" s="236"/>
      <c r="S224" s="236" t="s">
        <v>161</v>
      </c>
      <c r="T224" s="237" t="s">
        <v>145</v>
      </c>
      <c r="U224" s="221">
        <v>0.873</v>
      </c>
      <c r="V224" s="221">
        <f>ROUND(E224*U224,2)</f>
        <v>13.85</v>
      </c>
      <c r="W224" s="221"/>
      <c r="X224" s="221" t="s">
        <v>169</v>
      </c>
      <c r="Y224" s="221" t="s">
        <v>146</v>
      </c>
      <c r="Z224" s="210"/>
      <c r="AA224" s="210"/>
      <c r="AB224" s="210"/>
      <c r="AC224" s="210"/>
      <c r="AD224" s="210"/>
      <c r="AE224" s="210"/>
      <c r="AF224" s="210"/>
      <c r="AG224" s="210" t="s">
        <v>170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61" t="s">
        <v>583</v>
      </c>
      <c r="D225" s="257"/>
      <c r="E225" s="257"/>
      <c r="F225" s="257"/>
      <c r="G225" s="257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0"/>
      <c r="AA225" s="210"/>
      <c r="AB225" s="210"/>
      <c r="AC225" s="210"/>
      <c r="AD225" s="210"/>
      <c r="AE225" s="210"/>
      <c r="AF225" s="210"/>
      <c r="AG225" s="210" t="s">
        <v>465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55" t="s">
        <v>584</v>
      </c>
      <c r="D226" s="251"/>
      <c r="E226" s="252"/>
      <c r="F226" s="221"/>
      <c r="G226" s="221"/>
      <c r="H226" s="221"/>
      <c r="I226" s="221"/>
      <c r="J226" s="221"/>
      <c r="K226" s="221"/>
      <c r="L226" s="221"/>
      <c r="M226" s="221"/>
      <c r="N226" s="220"/>
      <c r="O226" s="220"/>
      <c r="P226" s="220"/>
      <c r="Q226" s="220"/>
      <c r="R226" s="221"/>
      <c r="S226" s="221"/>
      <c r="T226" s="221"/>
      <c r="U226" s="221"/>
      <c r="V226" s="221"/>
      <c r="W226" s="221"/>
      <c r="X226" s="221"/>
      <c r="Y226" s="221"/>
      <c r="Z226" s="210"/>
      <c r="AA226" s="210"/>
      <c r="AB226" s="210"/>
      <c r="AC226" s="210"/>
      <c r="AD226" s="210"/>
      <c r="AE226" s="210"/>
      <c r="AF226" s="210"/>
      <c r="AG226" s="210" t="s">
        <v>172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55" t="s">
        <v>585</v>
      </c>
      <c r="D227" s="251"/>
      <c r="E227" s="252">
        <v>3.75</v>
      </c>
      <c r="F227" s="221"/>
      <c r="G227" s="221"/>
      <c r="H227" s="221"/>
      <c r="I227" s="221"/>
      <c r="J227" s="221"/>
      <c r="K227" s="221"/>
      <c r="L227" s="221"/>
      <c r="M227" s="221"/>
      <c r="N227" s="220"/>
      <c r="O227" s="220"/>
      <c r="P227" s="220"/>
      <c r="Q227" s="220"/>
      <c r="R227" s="221"/>
      <c r="S227" s="221"/>
      <c r="T227" s="221"/>
      <c r="U227" s="221"/>
      <c r="V227" s="221"/>
      <c r="W227" s="221"/>
      <c r="X227" s="221"/>
      <c r="Y227" s="221"/>
      <c r="Z227" s="210"/>
      <c r="AA227" s="210"/>
      <c r="AB227" s="210"/>
      <c r="AC227" s="210"/>
      <c r="AD227" s="210"/>
      <c r="AE227" s="210"/>
      <c r="AF227" s="210"/>
      <c r="AG227" s="210" t="s">
        <v>172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5" t="s">
        <v>586</v>
      </c>
      <c r="D228" s="251"/>
      <c r="E228" s="252">
        <v>0.99</v>
      </c>
      <c r="F228" s="221"/>
      <c r="G228" s="221"/>
      <c r="H228" s="221"/>
      <c r="I228" s="221"/>
      <c r="J228" s="221"/>
      <c r="K228" s="221"/>
      <c r="L228" s="221"/>
      <c r="M228" s="221"/>
      <c r="N228" s="220"/>
      <c r="O228" s="220"/>
      <c r="P228" s="220"/>
      <c r="Q228" s="220"/>
      <c r="R228" s="221"/>
      <c r="S228" s="221"/>
      <c r="T228" s="221"/>
      <c r="U228" s="221"/>
      <c r="V228" s="221"/>
      <c r="W228" s="221"/>
      <c r="X228" s="221"/>
      <c r="Y228" s="221"/>
      <c r="Z228" s="210"/>
      <c r="AA228" s="210"/>
      <c r="AB228" s="210"/>
      <c r="AC228" s="210"/>
      <c r="AD228" s="210"/>
      <c r="AE228" s="210"/>
      <c r="AF228" s="210"/>
      <c r="AG228" s="210" t="s">
        <v>172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5" t="s">
        <v>587</v>
      </c>
      <c r="D229" s="251"/>
      <c r="E229" s="252">
        <v>4.62</v>
      </c>
      <c r="F229" s="221"/>
      <c r="G229" s="221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0"/>
      <c r="AA229" s="210"/>
      <c r="AB229" s="210"/>
      <c r="AC229" s="210"/>
      <c r="AD229" s="210"/>
      <c r="AE229" s="210"/>
      <c r="AF229" s="210"/>
      <c r="AG229" s="210" t="s">
        <v>172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55" t="s">
        <v>588</v>
      </c>
      <c r="D230" s="251"/>
      <c r="E230" s="252">
        <v>3.25</v>
      </c>
      <c r="F230" s="221"/>
      <c r="G230" s="221"/>
      <c r="H230" s="221"/>
      <c r="I230" s="221"/>
      <c r="J230" s="221"/>
      <c r="K230" s="221"/>
      <c r="L230" s="221"/>
      <c r="M230" s="221"/>
      <c r="N230" s="220"/>
      <c r="O230" s="220"/>
      <c r="P230" s="220"/>
      <c r="Q230" s="220"/>
      <c r="R230" s="221"/>
      <c r="S230" s="221"/>
      <c r="T230" s="221"/>
      <c r="U230" s="221"/>
      <c r="V230" s="221"/>
      <c r="W230" s="221"/>
      <c r="X230" s="221"/>
      <c r="Y230" s="221"/>
      <c r="Z230" s="210"/>
      <c r="AA230" s="210"/>
      <c r="AB230" s="210"/>
      <c r="AC230" s="210"/>
      <c r="AD230" s="210"/>
      <c r="AE230" s="210"/>
      <c r="AF230" s="210"/>
      <c r="AG230" s="210" t="s">
        <v>172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55" t="s">
        <v>589</v>
      </c>
      <c r="D231" s="251"/>
      <c r="E231" s="252">
        <v>3.25</v>
      </c>
      <c r="F231" s="221"/>
      <c r="G231" s="221"/>
      <c r="H231" s="221"/>
      <c r="I231" s="221"/>
      <c r="J231" s="221"/>
      <c r="K231" s="221"/>
      <c r="L231" s="221"/>
      <c r="M231" s="221"/>
      <c r="N231" s="220"/>
      <c r="O231" s="220"/>
      <c r="P231" s="220"/>
      <c r="Q231" s="220"/>
      <c r="R231" s="221"/>
      <c r="S231" s="221"/>
      <c r="T231" s="221"/>
      <c r="U231" s="221"/>
      <c r="V231" s="221"/>
      <c r="W231" s="221"/>
      <c r="X231" s="221"/>
      <c r="Y231" s="221"/>
      <c r="Z231" s="210"/>
      <c r="AA231" s="210"/>
      <c r="AB231" s="210"/>
      <c r="AC231" s="210"/>
      <c r="AD231" s="210"/>
      <c r="AE231" s="210"/>
      <c r="AF231" s="210"/>
      <c r="AG231" s="210" t="s">
        <v>172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31">
        <v>39</v>
      </c>
      <c r="B232" s="232" t="s">
        <v>590</v>
      </c>
      <c r="C232" s="247" t="s">
        <v>591</v>
      </c>
      <c r="D232" s="233" t="s">
        <v>167</v>
      </c>
      <c r="E232" s="234">
        <v>6.6</v>
      </c>
      <c r="F232" s="235"/>
      <c r="G232" s="236">
        <f>ROUND(E232*F232,2)</f>
        <v>0</v>
      </c>
      <c r="H232" s="235"/>
      <c r="I232" s="236">
        <f>ROUND(E232*H232,2)</f>
        <v>0</v>
      </c>
      <c r="J232" s="235"/>
      <c r="K232" s="236">
        <f>ROUND(E232*J232,2)</f>
        <v>0</v>
      </c>
      <c r="L232" s="236">
        <v>21</v>
      </c>
      <c r="M232" s="236">
        <f>G232*(1+L232/100)</f>
        <v>0</v>
      </c>
      <c r="N232" s="234">
        <v>1.9000000000000001E-4</v>
      </c>
      <c r="O232" s="234">
        <f>ROUND(E232*N232,2)</f>
        <v>0</v>
      </c>
      <c r="P232" s="234">
        <v>0</v>
      </c>
      <c r="Q232" s="234">
        <f>ROUND(E232*P232,2)</f>
        <v>0</v>
      </c>
      <c r="R232" s="236"/>
      <c r="S232" s="236" t="s">
        <v>161</v>
      </c>
      <c r="T232" s="237" t="s">
        <v>145</v>
      </c>
      <c r="U232" s="221">
        <v>0.87</v>
      </c>
      <c r="V232" s="221">
        <f>ROUND(E232*U232,2)</f>
        <v>5.74</v>
      </c>
      <c r="W232" s="221"/>
      <c r="X232" s="221" t="s">
        <v>169</v>
      </c>
      <c r="Y232" s="221" t="s">
        <v>146</v>
      </c>
      <c r="Z232" s="210"/>
      <c r="AA232" s="210"/>
      <c r="AB232" s="210"/>
      <c r="AC232" s="210"/>
      <c r="AD232" s="210"/>
      <c r="AE232" s="210"/>
      <c r="AF232" s="210"/>
      <c r="AG232" s="210" t="s">
        <v>170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17"/>
      <c r="B233" s="218"/>
      <c r="C233" s="261" t="s">
        <v>583</v>
      </c>
      <c r="D233" s="257"/>
      <c r="E233" s="257"/>
      <c r="F233" s="257"/>
      <c r="G233" s="257"/>
      <c r="H233" s="221"/>
      <c r="I233" s="221"/>
      <c r="J233" s="221"/>
      <c r="K233" s="221"/>
      <c r="L233" s="221"/>
      <c r="M233" s="221"/>
      <c r="N233" s="220"/>
      <c r="O233" s="220"/>
      <c r="P233" s="220"/>
      <c r="Q233" s="220"/>
      <c r="R233" s="221"/>
      <c r="S233" s="221"/>
      <c r="T233" s="221"/>
      <c r="U233" s="221"/>
      <c r="V233" s="221"/>
      <c r="W233" s="221"/>
      <c r="X233" s="221"/>
      <c r="Y233" s="221"/>
      <c r="Z233" s="210"/>
      <c r="AA233" s="210"/>
      <c r="AB233" s="210"/>
      <c r="AC233" s="210"/>
      <c r="AD233" s="210"/>
      <c r="AE233" s="210"/>
      <c r="AF233" s="210"/>
      <c r="AG233" s="210" t="s">
        <v>465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2">
      <c r="A234" s="217"/>
      <c r="B234" s="218"/>
      <c r="C234" s="255" t="s">
        <v>592</v>
      </c>
      <c r="D234" s="251"/>
      <c r="E234" s="252"/>
      <c r="F234" s="221"/>
      <c r="G234" s="221"/>
      <c r="H234" s="221"/>
      <c r="I234" s="221"/>
      <c r="J234" s="221"/>
      <c r="K234" s="221"/>
      <c r="L234" s="221"/>
      <c r="M234" s="221"/>
      <c r="N234" s="220"/>
      <c r="O234" s="220"/>
      <c r="P234" s="220"/>
      <c r="Q234" s="220"/>
      <c r="R234" s="221"/>
      <c r="S234" s="221"/>
      <c r="T234" s="221"/>
      <c r="U234" s="221"/>
      <c r="V234" s="221"/>
      <c r="W234" s="221"/>
      <c r="X234" s="221"/>
      <c r="Y234" s="221"/>
      <c r="Z234" s="210"/>
      <c r="AA234" s="210"/>
      <c r="AB234" s="210"/>
      <c r="AC234" s="210"/>
      <c r="AD234" s="210"/>
      <c r="AE234" s="210"/>
      <c r="AF234" s="210"/>
      <c r="AG234" s="210" t="s">
        <v>172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55" t="s">
        <v>593</v>
      </c>
      <c r="D235" s="251"/>
      <c r="E235" s="252">
        <v>6.6</v>
      </c>
      <c r="F235" s="221"/>
      <c r="G235" s="221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0"/>
      <c r="AA235" s="210"/>
      <c r="AB235" s="210"/>
      <c r="AC235" s="210"/>
      <c r="AD235" s="210"/>
      <c r="AE235" s="210"/>
      <c r="AF235" s="210"/>
      <c r="AG235" s="210" t="s">
        <v>172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31">
        <v>40</v>
      </c>
      <c r="B236" s="232" t="s">
        <v>594</v>
      </c>
      <c r="C236" s="247" t="s">
        <v>595</v>
      </c>
      <c r="D236" s="233" t="s">
        <v>218</v>
      </c>
      <c r="E236" s="234">
        <v>2</v>
      </c>
      <c r="F236" s="235"/>
      <c r="G236" s="236">
        <f>ROUND(E236*F236,2)</f>
        <v>0</v>
      </c>
      <c r="H236" s="235"/>
      <c r="I236" s="236">
        <f>ROUND(E236*H236,2)</f>
        <v>0</v>
      </c>
      <c r="J236" s="235"/>
      <c r="K236" s="236">
        <f>ROUND(E236*J236,2)</f>
        <v>0</v>
      </c>
      <c r="L236" s="236">
        <v>21</v>
      </c>
      <c r="M236" s="236">
        <f>G236*(1+L236/100)</f>
        <v>0</v>
      </c>
      <c r="N236" s="234">
        <v>0</v>
      </c>
      <c r="O236" s="234">
        <f>ROUND(E236*N236,2)</f>
        <v>0</v>
      </c>
      <c r="P236" s="234">
        <v>0</v>
      </c>
      <c r="Q236" s="234">
        <f>ROUND(E236*P236,2)</f>
        <v>0</v>
      </c>
      <c r="R236" s="236"/>
      <c r="S236" s="236" t="s">
        <v>161</v>
      </c>
      <c r="T236" s="237" t="s">
        <v>145</v>
      </c>
      <c r="U236" s="221">
        <v>0</v>
      </c>
      <c r="V236" s="221">
        <f>ROUND(E236*U236,2)</f>
        <v>0</v>
      </c>
      <c r="W236" s="221"/>
      <c r="X236" s="221" t="s">
        <v>169</v>
      </c>
      <c r="Y236" s="221" t="s">
        <v>146</v>
      </c>
      <c r="Z236" s="210"/>
      <c r="AA236" s="210"/>
      <c r="AB236" s="210"/>
      <c r="AC236" s="210"/>
      <c r="AD236" s="210"/>
      <c r="AE236" s="210"/>
      <c r="AF236" s="210"/>
      <c r="AG236" s="210" t="s">
        <v>170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17"/>
      <c r="B237" s="218"/>
      <c r="C237" s="255" t="s">
        <v>552</v>
      </c>
      <c r="D237" s="251"/>
      <c r="E237" s="252">
        <v>1</v>
      </c>
      <c r="F237" s="221"/>
      <c r="G237" s="221"/>
      <c r="H237" s="221"/>
      <c r="I237" s="221"/>
      <c r="J237" s="221"/>
      <c r="K237" s="221"/>
      <c r="L237" s="221"/>
      <c r="M237" s="221"/>
      <c r="N237" s="220"/>
      <c r="O237" s="220"/>
      <c r="P237" s="220"/>
      <c r="Q237" s="220"/>
      <c r="R237" s="221"/>
      <c r="S237" s="221"/>
      <c r="T237" s="221"/>
      <c r="U237" s="221"/>
      <c r="V237" s="221"/>
      <c r="W237" s="221"/>
      <c r="X237" s="221"/>
      <c r="Y237" s="221"/>
      <c r="Z237" s="210"/>
      <c r="AA237" s="210"/>
      <c r="AB237" s="210"/>
      <c r="AC237" s="210"/>
      <c r="AD237" s="210"/>
      <c r="AE237" s="210"/>
      <c r="AF237" s="210"/>
      <c r="AG237" s="210" t="s">
        <v>172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55" t="s">
        <v>553</v>
      </c>
      <c r="D238" s="251"/>
      <c r="E238" s="252">
        <v>1</v>
      </c>
      <c r="F238" s="221"/>
      <c r="G238" s="221"/>
      <c r="H238" s="221"/>
      <c r="I238" s="221"/>
      <c r="J238" s="221"/>
      <c r="K238" s="221"/>
      <c r="L238" s="221"/>
      <c r="M238" s="221"/>
      <c r="N238" s="220"/>
      <c r="O238" s="220"/>
      <c r="P238" s="220"/>
      <c r="Q238" s="220"/>
      <c r="R238" s="221"/>
      <c r="S238" s="221"/>
      <c r="T238" s="221"/>
      <c r="U238" s="221"/>
      <c r="V238" s="221"/>
      <c r="W238" s="221"/>
      <c r="X238" s="221"/>
      <c r="Y238" s="221"/>
      <c r="Z238" s="210"/>
      <c r="AA238" s="210"/>
      <c r="AB238" s="210"/>
      <c r="AC238" s="210"/>
      <c r="AD238" s="210"/>
      <c r="AE238" s="210"/>
      <c r="AF238" s="210"/>
      <c r="AG238" s="210" t="s">
        <v>172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31">
        <v>41</v>
      </c>
      <c r="B239" s="232" t="s">
        <v>596</v>
      </c>
      <c r="C239" s="247" t="s">
        <v>597</v>
      </c>
      <c r="D239" s="233" t="s">
        <v>218</v>
      </c>
      <c r="E239" s="234">
        <v>2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21</v>
      </c>
      <c r="M239" s="236">
        <f>G239*(1+L239/100)</f>
        <v>0</v>
      </c>
      <c r="N239" s="234">
        <v>0</v>
      </c>
      <c r="O239" s="234">
        <f>ROUND(E239*N239,2)</f>
        <v>0</v>
      </c>
      <c r="P239" s="234">
        <v>0</v>
      </c>
      <c r="Q239" s="234">
        <f>ROUND(E239*P239,2)</f>
        <v>0</v>
      </c>
      <c r="R239" s="236"/>
      <c r="S239" s="236" t="s">
        <v>161</v>
      </c>
      <c r="T239" s="237" t="s">
        <v>145</v>
      </c>
      <c r="U239" s="221">
        <v>0</v>
      </c>
      <c r="V239" s="221">
        <f>ROUND(E239*U239,2)</f>
        <v>0</v>
      </c>
      <c r="W239" s="221"/>
      <c r="X239" s="221" t="s">
        <v>169</v>
      </c>
      <c r="Y239" s="221" t="s">
        <v>146</v>
      </c>
      <c r="Z239" s="210"/>
      <c r="AA239" s="210"/>
      <c r="AB239" s="210"/>
      <c r="AC239" s="210"/>
      <c r="AD239" s="210"/>
      <c r="AE239" s="210"/>
      <c r="AF239" s="210"/>
      <c r="AG239" s="210" t="s">
        <v>170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55" t="s">
        <v>542</v>
      </c>
      <c r="D240" s="251"/>
      <c r="E240" s="252">
        <v>1</v>
      </c>
      <c r="F240" s="221"/>
      <c r="G240" s="221"/>
      <c r="H240" s="221"/>
      <c r="I240" s="221"/>
      <c r="J240" s="221"/>
      <c r="K240" s="221"/>
      <c r="L240" s="221"/>
      <c r="M240" s="221"/>
      <c r="N240" s="220"/>
      <c r="O240" s="220"/>
      <c r="P240" s="220"/>
      <c r="Q240" s="220"/>
      <c r="R240" s="221"/>
      <c r="S240" s="221"/>
      <c r="T240" s="221"/>
      <c r="U240" s="221"/>
      <c r="V240" s="221"/>
      <c r="W240" s="221"/>
      <c r="X240" s="221"/>
      <c r="Y240" s="221"/>
      <c r="Z240" s="210"/>
      <c r="AA240" s="210"/>
      <c r="AB240" s="210"/>
      <c r="AC240" s="210"/>
      <c r="AD240" s="210"/>
      <c r="AE240" s="210"/>
      <c r="AF240" s="210"/>
      <c r="AG240" s="210" t="s">
        <v>172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55" t="s">
        <v>546</v>
      </c>
      <c r="D241" s="251"/>
      <c r="E241" s="252">
        <v>1</v>
      </c>
      <c r="F241" s="221"/>
      <c r="G241" s="221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0"/>
      <c r="AA241" s="210"/>
      <c r="AB241" s="210"/>
      <c r="AC241" s="210"/>
      <c r="AD241" s="210"/>
      <c r="AE241" s="210"/>
      <c r="AF241" s="210"/>
      <c r="AG241" s="210" t="s">
        <v>172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31">
        <v>42</v>
      </c>
      <c r="B242" s="232" t="s">
        <v>598</v>
      </c>
      <c r="C242" s="247" t="s">
        <v>599</v>
      </c>
      <c r="D242" s="233" t="s">
        <v>218</v>
      </c>
      <c r="E242" s="234">
        <v>2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4">
        <v>0</v>
      </c>
      <c r="O242" s="234">
        <f>ROUND(E242*N242,2)</f>
        <v>0</v>
      </c>
      <c r="P242" s="234">
        <v>0</v>
      </c>
      <c r="Q242" s="234">
        <f>ROUND(E242*P242,2)</f>
        <v>0</v>
      </c>
      <c r="R242" s="236"/>
      <c r="S242" s="236" t="s">
        <v>161</v>
      </c>
      <c r="T242" s="237" t="s">
        <v>145</v>
      </c>
      <c r="U242" s="221">
        <v>0</v>
      </c>
      <c r="V242" s="221">
        <f>ROUND(E242*U242,2)</f>
        <v>0</v>
      </c>
      <c r="W242" s="221"/>
      <c r="X242" s="221" t="s">
        <v>169</v>
      </c>
      <c r="Y242" s="221" t="s">
        <v>146</v>
      </c>
      <c r="Z242" s="210"/>
      <c r="AA242" s="210"/>
      <c r="AB242" s="210"/>
      <c r="AC242" s="210"/>
      <c r="AD242" s="210"/>
      <c r="AE242" s="210"/>
      <c r="AF242" s="210"/>
      <c r="AG242" s="210" t="s">
        <v>170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17"/>
      <c r="B243" s="218"/>
      <c r="C243" s="255" t="s">
        <v>543</v>
      </c>
      <c r="D243" s="251"/>
      <c r="E243" s="252">
        <v>1</v>
      </c>
      <c r="F243" s="221"/>
      <c r="G243" s="221"/>
      <c r="H243" s="221"/>
      <c r="I243" s="221"/>
      <c r="J243" s="221"/>
      <c r="K243" s="221"/>
      <c r="L243" s="221"/>
      <c r="M243" s="221"/>
      <c r="N243" s="220"/>
      <c r="O243" s="220"/>
      <c r="P243" s="220"/>
      <c r="Q243" s="220"/>
      <c r="R243" s="221"/>
      <c r="S243" s="221"/>
      <c r="T243" s="221"/>
      <c r="U243" s="221"/>
      <c r="V243" s="221"/>
      <c r="W243" s="221"/>
      <c r="X243" s="221"/>
      <c r="Y243" s="221"/>
      <c r="Z243" s="210"/>
      <c r="AA243" s="210"/>
      <c r="AB243" s="210"/>
      <c r="AC243" s="210"/>
      <c r="AD243" s="210"/>
      <c r="AE243" s="210"/>
      <c r="AF243" s="210"/>
      <c r="AG243" s="210" t="s">
        <v>172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5" t="s">
        <v>549</v>
      </c>
      <c r="D244" s="251"/>
      <c r="E244" s="252">
        <v>1</v>
      </c>
      <c r="F244" s="221"/>
      <c r="G244" s="221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0"/>
      <c r="AA244" s="210"/>
      <c r="AB244" s="210"/>
      <c r="AC244" s="210"/>
      <c r="AD244" s="210"/>
      <c r="AE244" s="210"/>
      <c r="AF244" s="210"/>
      <c r="AG244" s="210" t="s">
        <v>172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31">
        <v>43</v>
      </c>
      <c r="B245" s="232" t="s">
        <v>600</v>
      </c>
      <c r="C245" s="247" t="s">
        <v>601</v>
      </c>
      <c r="D245" s="233" t="s">
        <v>218</v>
      </c>
      <c r="E245" s="234">
        <v>1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21</v>
      </c>
      <c r="M245" s="236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6"/>
      <c r="S245" s="236" t="s">
        <v>161</v>
      </c>
      <c r="T245" s="237" t="s">
        <v>145</v>
      </c>
      <c r="U245" s="221">
        <v>0</v>
      </c>
      <c r="V245" s="221">
        <f>ROUND(E245*U245,2)</f>
        <v>0</v>
      </c>
      <c r="W245" s="221"/>
      <c r="X245" s="221" t="s">
        <v>169</v>
      </c>
      <c r="Y245" s="221" t="s">
        <v>146</v>
      </c>
      <c r="Z245" s="210"/>
      <c r="AA245" s="210"/>
      <c r="AB245" s="210"/>
      <c r="AC245" s="210"/>
      <c r="AD245" s="210"/>
      <c r="AE245" s="210"/>
      <c r="AF245" s="210"/>
      <c r="AG245" s="210" t="s">
        <v>170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17"/>
      <c r="B246" s="218"/>
      <c r="C246" s="255" t="s">
        <v>538</v>
      </c>
      <c r="D246" s="251"/>
      <c r="E246" s="252">
        <v>1</v>
      </c>
      <c r="F246" s="221"/>
      <c r="G246" s="221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0"/>
      <c r="AA246" s="210"/>
      <c r="AB246" s="210"/>
      <c r="AC246" s="210"/>
      <c r="AD246" s="210"/>
      <c r="AE246" s="210"/>
      <c r="AF246" s="210"/>
      <c r="AG246" s="210" t="s">
        <v>172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ht="45" outlineLevel="1" x14ac:dyDescent="0.2">
      <c r="A247" s="231">
        <v>44</v>
      </c>
      <c r="B247" s="232" t="s">
        <v>602</v>
      </c>
      <c r="C247" s="247" t="s">
        <v>603</v>
      </c>
      <c r="D247" s="233" t="s">
        <v>218</v>
      </c>
      <c r="E247" s="234">
        <v>1</v>
      </c>
      <c r="F247" s="235"/>
      <c r="G247" s="236">
        <f>ROUND(E247*F247,2)</f>
        <v>0</v>
      </c>
      <c r="H247" s="235"/>
      <c r="I247" s="236">
        <f>ROUND(E247*H247,2)</f>
        <v>0</v>
      </c>
      <c r="J247" s="235"/>
      <c r="K247" s="236">
        <f>ROUND(E247*J247,2)</f>
        <v>0</v>
      </c>
      <c r="L247" s="236">
        <v>21</v>
      </c>
      <c r="M247" s="236">
        <f>G247*(1+L247/100)</f>
        <v>0</v>
      </c>
      <c r="N247" s="234">
        <v>1.4999999999999999E-2</v>
      </c>
      <c r="O247" s="234">
        <f>ROUND(E247*N247,2)</f>
        <v>0.02</v>
      </c>
      <c r="P247" s="234">
        <v>0</v>
      </c>
      <c r="Q247" s="234">
        <f>ROUND(E247*P247,2)</f>
        <v>0</v>
      </c>
      <c r="R247" s="236" t="s">
        <v>516</v>
      </c>
      <c r="S247" s="236" t="s">
        <v>144</v>
      </c>
      <c r="T247" s="237" t="s">
        <v>144</v>
      </c>
      <c r="U247" s="221">
        <v>0</v>
      </c>
      <c r="V247" s="221">
        <f>ROUND(E247*U247,2)</f>
        <v>0</v>
      </c>
      <c r="W247" s="221"/>
      <c r="X247" s="221" t="s">
        <v>517</v>
      </c>
      <c r="Y247" s="221" t="s">
        <v>146</v>
      </c>
      <c r="Z247" s="210"/>
      <c r="AA247" s="210"/>
      <c r="AB247" s="210"/>
      <c r="AC247" s="210"/>
      <c r="AD247" s="210"/>
      <c r="AE247" s="210"/>
      <c r="AF247" s="210"/>
      <c r="AG247" s="210" t="s">
        <v>518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55" t="s">
        <v>546</v>
      </c>
      <c r="D248" s="251"/>
      <c r="E248" s="252">
        <v>1</v>
      </c>
      <c r="F248" s="221"/>
      <c r="G248" s="221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0"/>
      <c r="AA248" s="210"/>
      <c r="AB248" s="210"/>
      <c r="AC248" s="210"/>
      <c r="AD248" s="210"/>
      <c r="AE248" s="210"/>
      <c r="AF248" s="210"/>
      <c r="AG248" s="210" t="s">
        <v>172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45" outlineLevel="1" x14ac:dyDescent="0.2">
      <c r="A249" s="231">
        <v>45</v>
      </c>
      <c r="B249" s="232" t="s">
        <v>604</v>
      </c>
      <c r="C249" s="247" t="s">
        <v>605</v>
      </c>
      <c r="D249" s="233" t="s">
        <v>218</v>
      </c>
      <c r="E249" s="234">
        <v>4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4">
        <v>1.7000000000000001E-2</v>
      </c>
      <c r="O249" s="234">
        <f>ROUND(E249*N249,2)</f>
        <v>7.0000000000000007E-2</v>
      </c>
      <c r="P249" s="234">
        <v>0</v>
      </c>
      <c r="Q249" s="234">
        <f>ROUND(E249*P249,2)</f>
        <v>0</v>
      </c>
      <c r="R249" s="236" t="s">
        <v>516</v>
      </c>
      <c r="S249" s="236" t="s">
        <v>144</v>
      </c>
      <c r="T249" s="237" t="s">
        <v>144</v>
      </c>
      <c r="U249" s="221">
        <v>0</v>
      </c>
      <c r="V249" s="221">
        <f>ROUND(E249*U249,2)</f>
        <v>0</v>
      </c>
      <c r="W249" s="221"/>
      <c r="X249" s="221" t="s">
        <v>517</v>
      </c>
      <c r="Y249" s="221" t="s">
        <v>146</v>
      </c>
      <c r="Z249" s="210"/>
      <c r="AA249" s="210"/>
      <c r="AB249" s="210"/>
      <c r="AC249" s="210"/>
      <c r="AD249" s="210"/>
      <c r="AE249" s="210"/>
      <c r="AF249" s="210"/>
      <c r="AG249" s="210" t="s">
        <v>518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55" t="s">
        <v>542</v>
      </c>
      <c r="D250" s="251"/>
      <c r="E250" s="252">
        <v>1</v>
      </c>
      <c r="F250" s="221"/>
      <c r="G250" s="221"/>
      <c r="H250" s="221"/>
      <c r="I250" s="221"/>
      <c r="J250" s="221"/>
      <c r="K250" s="221"/>
      <c r="L250" s="221"/>
      <c r="M250" s="221"/>
      <c r="N250" s="220"/>
      <c r="O250" s="220"/>
      <c r="P250" s="220"/>
      <c r="Q250" s="220"/>
      <c r="R250" s="221"/>
      <c r="S250" s="221"/>
      <c r="T250" s="221"/>
      <c r="U250" s="221"/>
      <c r="V250" s="221"/>
      <c r="W250" s="221"/>
      <c r="X250" s="221"/>
      <c r="Y250" s="221"/>
      <c r="Z250" s="210"/>
      <c r="AA250" s="210"/>
      <c r="AB250" s="210"/>
      <c r="AC250" s="210"/>
      <c r="AD250" s="210"/>
      <c r="AE250" s="210"/>
      <c r="AF250" s="210"/>
      <c r="AG250" s="210" t="s">
        <v>172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55" t="s">
        <v>543</v>
      </c>
      <c r="D251" s="251"/>
      <c r="E251" s="252">
        <v>1</v>
      </c>
      <c r="F251" s="221"/>
      <c r="G251" s="221"/>
      <c r="H251" s="221"/>
      <c r="I251" s="221"/>
      <c r="J251" s="221"/>
      <c r="K251" s="221"/>
      <c r="L251" s="221"/>
      <c r="M251" s="221"/>
      <c r="N251" s="220"/>
      <c r="O251" s="220"/>
      <c r="P251" s="220"/>
      <c r="Q251" s="220"/>
      <c r="R251" s="221"/>
      <c r="S251" s="221"/>
      <c r="T251" s="221"/>
      <c r="U251" s="221"/>
      <c r="V251" s="221"/>
      <c r="W251" s="221"/>
      <c r="X251" s="221"/>
      <c r="Y251" s="221"/>
      <c r="Z251" s="210"/>
      <c r="AA251" s="210"/>
      <c r="AB251" s="210"/>
      <c r="AC251" s="210"/>
      <c r="AD251" s="210"/>
      <c r="AE251" s="210"/>
      <c r="AF251" s="210"/>
      <c r="AG251" s="210" t="s">
        <v>172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17"/>
      <c r="B252" s="218"/>
      <c r="C252" s="255" t="s">
        <v>549</v>
      </c>
      <c r="D252" s="251"/>
      <c r="E252" s="252">
        <v>1</v>
      </c>
      <c r="F252" s="221"/>
      <c r="G252" s="221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0"/>
      <c r="AA252" s="210"/>
      <c r="AB252" s="210"/>
      <c r="AC252" s="210"/>
      <c r="AD252" s="210"/>
      <c r="AE252" s="210"/>
      <c r="AF252" s="210"/>
      <c r="AG252" s="210" t="s">
        <v>172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55" t="s">
        <v>538</v>
      </c>
      <c r="D253" s="251"/>
      <c r="E253" s="252">
        <v>1</v>
      </c>
      <c r="F253" s="221"/>
      <c r="G253" s="221"/>
      <c r="H253" s="221"/>
      <c r="I253" s="221"/>
      <c r="J253" s="221"/>
      <c r="K253" s="221"/>
      <c r="L253" s="221"/>
      <c r="M253" s="221"/>
      <c r="N253" s="220"/>
      <c r="O253" s="220"/>
      <c r="P253" s="220"/>
      <c r="Q253" s="220"/>
      <c r="R253" s="221"/>
      <c r="S253" s="221"/>
      <c r="T253" s="221"/>
      <c r="U253" s="221"/>
      <c r="V253" s="221"/>
      <c r="W253" s="221"/>
      <c r="X253" s="221"/>
      <c r="Y253" s="221"/>
      <c r="Z253" s="210"/>
      <c r="AA253" s="210"/>
      <c r="AB253" s="210"/>
      <c r="AC253" s="210"/>
      <c r="AD253" s="210"/>
      <c r="AE253" s="210"/>
      <c r="AF253" s="210"/>
      <c r="AG253" s="210" t="s">
        <v>172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ht="45" outlineLevel="1" x14ac:dyDescent="0.2">
      <c r="A254" s="231">
        <v>46</v>
      </c>
      <c r="B254" s="232" t="s">
        <v>606</v>
      </c>
      <c r="C254" s="247" t="s">
        <v>607</v>
      </c>
      <c r="D254" s="233" t="s">
        <v>218</v>
      </c>
      <c r="E254" s="234">
        <v>2</v>
      </c>
      <c r="F254" s="235"/>
      <c r="G254" s="236">
        <f>ROUND(E254*F254,2)</f>
        <v>0</v>
      </c>
      <c r="H254" s="235"/>
      <c r="I254" s="236">
        <f>ROUND(E254*H254,2)</f>
        <v>0</v>
      </c>
      <c r="J254" s="235"/>
      <c r="K254" s="236">
        <f>ROUND(E254*J254,2)</f>
        <v>0</v>
      </c>
      <c r="L254" s="236">
        <v>21</v>
      </c>
      <c r="M254" s="236">
        <f>G254*(1+L254/100)</f>
        <v>0</v>
      </c>
      <c r="N254" s="234">
        <v>1.9E-2</v>
      </c>
      <c r="O254" s="234">
        <f>ROUND(E254*N254,2)</f>
        <v>0.04</v>
      </c>
      <c r="P254" s="234">
        <v>0</v>
      </c>
      <c r="Q254" s="234">
        <f>ROUND(E254*P254,2)</f>
        <v>0</v>
      </c>
      <c r="R254" s="236" t="s">
        <v>516</v>
      </c>
      <c r="S254" s="236" t="s">
        <v>144</v>
      </c>
      <c r="T254" s="237" t="s">
        <v>144</v>
      </c>
      <c r="U254" s="221">
        <v>0</v>
      </c>
      <c r="V254" s="221">
        <f>ROUND(E254*U254,2)</f>
        <v>0</v>
      </c>
      <c r="W254" s="221"/>
      <c r="X254" s="221" t="s">
        <v>517</v>
      </c>
      <c r="Y254" s="221" t="s">
        <v>146</v>
      </c>
      <c r="Z254" s="210"/>
      <c r="AA254" s="210"/>
      <c r="AB254" s="210"/>
      <c r="AC254" s="210"/>
      <c r="AD254" s="210"/>
      <c r="AE254" s="210"/>
      <c r="AF254" s="210"/>
      <c r="AG254" s="210" t="s">
        <v>518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55" t="s">
        <v>552</v>
      </c>
      <c r="D255" s="251"/>
      <c r="E255" s="252">
        <v>1</v>
      </c>
      <c r="F255" s="221"/>
      <c r="G255" s="221"/>
      <c r="H255" s="221"/>
      <c r="I255" s="221"/>
      <c r="J255" s="221"/>
      <c r="K255" s="221"/>
      <c r="L255" s="221"/>
      <c r="M255" s="221"/>
      <c r="N255" s="220"/>
      <c r="O255" s="220"/>
      <c r="P255" s="220"/>
      <c r="Q255" s="220"/>
      <c r="R255" s="221"/>
      <c r="S255" s="221"/>
      <c r="T255" s="221"/>
      <c r="U255" s="221"/>
      <c r="V255" s="221"/>
      <c r="W255" s="221"/>
      <c r="X255" s="221"/>
      <c r="Y255" s="221"/>
      <c r="Z255" s="210"/>
      <c r="AA255" s="210"/>
      <c r="AB255" s="210"/>
      <c r="AC255" s="210"/>
      <c r="AD255" s="210"/>
      <c r="AE255" s="210"/>
      <c r="AF255" s="210"/>
      <c r="AG255" s="210" t="s">
        <v>172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55" t="s">
        <v>553</v>
      </c>
      <c r="D256" s="251"/>
      <c r="E256" s="252">
        <v>1</v>
      </c>
      <c r="F256" s="221"/>
      <c r="G256" s="221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0"/>
      <c r="AA256" s="210"/>
      <c r="AB256" s="210"/>
      <c r="AC256" s="210"/>
      <c r="AD256" s="210"/>
      <c r="AE256" s="210"/>
      <c r="AF256" s="210"/>
      <c r="AG256" s="210" t="s">
        <v>172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31">
        <v>47</v>
      </c>
      <c r="B257" s="232" t="s">
        <v>608</v>
      </c>
      <c r="C257" s="247" t="s">
        <v>609</v>
      </c>
      <c r="D257" s="233" t="s">
        <v>218</v>
      </c>
      <c r="E257" s="234">
        <v>1</v>
      </c>
      <c r="F257" s="235"/>
      <c r="G257" s="236">
        <f>ROUND(E257*F257,2)</f>
        <v>0</v>
      </c>
      <c r="H257" s="235"/>
      <c r="I257" s="236">
        <f>ROUND(E257*H257,2)</f>
        <v>0</v>
      </c>
      <c r="J257" s="235"/>
      <c r="K257" s="236">
        <f>ROUND(E257*J257,2)</f>
        <v>0</v>
      </c>
      <c r="L257" s="236">
        <v>21</v>
      </c>
      <c r="M257" s="236">
        <f>G257*(1+L257/100)</f>
        <v>0</v>
      </c>
      <c r="N257" s="234">
        <v>1.2099999999999999E-3</v>
      </c>
      <c r="O257" s="234">
        <f>ROUND(E257*N257,2)</f>
        <v>0</v>
      </c>
      <c r="P257" s="234">
        <v>0</v>
      </c>
      <c r="Q257" s="234">
        <f>ROUND(E257*P257,2)</f>
        <v>0</v>
      </c>
      <c r="R257" s="236" t="s">
        <v>516</v>
      </c>
      <c r="S257" s="236" t="s">
        <v>144</v>
      </c>
      <c r="T257" s="237" t="s">
        <v>144</v>
      </c>
      <c r="U257" s="221">
        <v>0</v>
      </c>
      <c r="V257" s="221">
        <f>ROUND(E257*U257,2)</f>
        <v>0</v>
      </c>
      <c r="W257" s="221"/>
      <c r="X257" s="221" t="s">
        <v>517</v>
      </c>
      <c r="Y257" s="221" t="s">
        <v>146</v>
      </c>
      <c r="Z257" s="210"/>
      <c r="AA257" s="210"/>
      <c r="AB257" s="210"/>
      <c r="AC257" s="210"/>
      <c r="AD257" s="210"/>
      <c r="AE257" s="210"/>
      <c r="AF257" s="210"/>
      <c r="AG257" s="210" t="s">
        <v>518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">
      <c r="A258" s="217"/>
      <c r="B258" s="218"/>
      <c r="C258" s="255" t="s">
        <v>546</v>
      </c>
      <c r="D258" s="251"/>
      <c r="E258" s="252">
        <v>1</v>
      </c>
      <c r="F258" s="221"/>
      <c r="G258" s="221"/>
      <c r="H258" s="221"/>
      <c r="I258" s="221"/>
      <c r="J258" s="221"/>
      <c r="K258" s="221"/>
      <c r="L258" s="221"/>
      <c r="M258" s="221"/>
      <c r="N258" s="220"/>
      <c r="O258" s="220"/>
      <c r="P258" s="220"/>
      <c r="Q258" s="220"/>
      <c r="R258" s="221"/>
      <c r="S258" s="221"/>
      <c r="T258" s="221"/>
      <c r="U258" s="221"/>
      <c r="V258" s="221"/>
      <c r="W258" s="221"/>
      <c r="X258" s="221"/>
      <c r="Y258" s="221"/>
      <c r="Z258" s="210"/>
      <c r="AA258" s="210"/>
      <c r="AB258" s="210"/>
      <c r="AC258" s="210"/>
      <c r="AD258" s="210"/>
      <c r="AE258" s="210"/>
      <c r="AF258" s="210"/>
      <c r="AG258" s="210" t="s">
        <v>172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31">
        <v>48</v>
      </c>
      <c r="B259" s="232" t="s">
        <v>610</v>
      </c>
      <c r="C259" s="247" t="s">
        <v>611</v>
      </c>
      <c r="D259" s="233" t="s">
        <v>218</v>
      </c>
      <c r="E259" s="234">
        <v>2</v>
      </c>
      <c r="F259" s="235"/>
      <c r="G259" s="236">
        <f>ROUND(E259*F259,2)</f>
        <v>0</v>
      </c>
      <c r="H259" s="235"/>
      <c r="I259" s="236">
        <f>ROUND(E259*H259,2)</f>
        <v>0</v>
      </c>
      <c r="J259" s="235"/>
      <c r="K259" s="236">
        <f>ROUND(E259*J259,2)</f>
        <v>0</v>
      </c>
      <c r="L259" s="236">
        <v>21</v>
      </c>
      <c r="M259" s="236">
        <f>G259*(1+L259/100)</f>
        <v>0</v>
      </c>
      <c r="N259" s="234">
        <v>9.3999999999999997E-4</v>
      </c>
      <c r="O259" s="234">
        <f>ROUND(E259*N259,2)</f>
        <v>0</v>
      </c>
      <c r="P259" s="234">
        <v>0</v>
      </c>
      <c r="Q259" s="234">
        <f>ROUND(E259*P259,2)</f>
        <v>0</v>
      </c>
      <c r="R259" s="236" t="s">
        <v>516</v>
      </c>
      <c r="S259" s="236" t="s">
        <v>144</v>
      </c>
      <c r="T259" s="237" t="s">
        <v>144</v>
      </c>
      <c r="U259" s="221">
        <v>0</v>
      </c>
      <c r="V259" s="221">
        <f>ROUND(E259*U259,2)</f>
        <v>0</v>
      </c>
      <c r="W259" s="221"/>
      <c r="X259" s="221" t="s">
        <v>517</v>
      </c>
      <c r="Y259" s="221" t="s">
        <v>146</v>
      </c>
      <c r="Z259" s="210"/>
      <c r="AA259" s="210"/>
      <c r="AB259" s="210"/>
      <c r="AC259" s="210"/>
      <c r="AD259" s="210"/>
      <c r="AE259" s="210"/>
      <c r="AF259" s="210"/>
      <c r="AG259" s="210" t="s">
        <v>518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2">
      <c r="A260" s="217"/>
      <c r="B260" s="218"/>
      <c r="C260" s="255" t="s">
        <v>541</v>
      </c>
      <c r="D260" s="251"/>
      <c r="E260" s="252"/>
      <c r="F260" s="221"/>
      <c r="G260" s="221"/>
      <c r="H260" s="221"/>
      <c r="I260" s="221"/>
      <c r="J260" s="221"/>
      <c r="K260" s="221"/>
      <c r="L260" s="221"/>
      <c r="M260" s="221"/>
      <c r="N260" s="220"/>
      <c r="O260" s="220"/>
      <c r="P260" s="220"/>
      <c r="Q260" s="220"/>
      <c r="R260" s="221"/>
      <c r="S260" s="221"/>
      <c r="T260" s="221"/>
      <c r="U260" s="221"/>
      <c r="V260" s="221"/>
      <c r="W260" s="221"/>
      <c r="X260" s="221"/>
      <c r="Y260" s="221"/>
      <c r="Z260" s="210"/>
      <c r="AA260" s="210"/>
      <c r="AB260" s="210"/>
      <c r="AC260" s="210"/>
      <c r="AD260" s="210"/>
      <c r="AE260" s="210"/>
      <c r="AF260" s="210"/>
      <c r="AG260" s="210" t="s">
        <v>172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17"/>
      <c r="B261" s="218"/>
      <c r="C261" s="255" t="s">
        <v>542</v>
      </c>
      <c r="D261" s="251"/>
      <c r="E261" s="252">
        <v>1</v>
      </c>
      <c r="F261" s="221"/>
      <c r="G261" s="221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0"/>
      <c r="AA261" s="210"/>
      <c r="AB261" s="210"/>
      <c r="AC261" s="210"/>
      <c r="AD261" s="210"/>
      <c r="AE261" s="210"/>
      <c r="AF261" s="210"/>
      <c r="AG261" s="210" t="s">
        <v>172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55" t="s">
        <v>543</v>
      </c>
      <c r="D262" s="251"/>
      <c r="E262" s="252">
        <v>1</v>
      </c>
      <c r="F262" s="221"/>
      <c r="G262" s="221"/>
      <c r="H262" s="221"/>
      <c r="I262" s="221"/>
      <c r="J262" s="221"/>
      <c r="K262" s="221"/>
      <c r="L262" s="221"/>
      <c r="M262" s="221"/>
      <c r="N262" s="220"/>
      <c r="O262" s="220"/>
      <c r="P262" s="220"/>
      <c r="Q262" s="220"/>
      <c r="R262" s="221"/>
      <c r="S262" s="221"/>
      <c r="T262" s="221"/>
      <c r="U262" s="221"/>
      <c r="V262" s="221"/>
      <c r="W262" s="221"/>
      <c r="X262" s="221"/>
      <c r="Y262" s="221"/>
      <c r="Z262" s="210"/>
      <c r="AA262" s="210"/>
      <c r="AB262" s="210"/>
      <c r="AC262" s="210"/>
      <c r="AD262" s="210"/>
      <c r="AE262" s="210"/>
      <c r="AF262" s="210"/>
      <c r="AG262" s="210" t="s">
        <v>172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31">
        <v>49</v>
      </c>
      <c r="B263" s="232" t="s">
        <v>612</v>
      </c>
      <c r="C263" s="247" t="s">
        <v>613</v>
      </c>
      <c r="D263" s="233" t="s">
        <v>218</v>
      </c>
      <c r="E263" s="234">
        <v>2</v>
      </c>
      <c r="F263" s="235"/>
      <c r="G263" s="236">
        <f>ROUND(E263*F263,2)</f>
        <v>0</v>
      </c>
      <c r="H263" s="235"/>
      <c r="I263" s="236">
        <f>ROUND(E263*H263,2)</f>
        <v>0</v>
      </c>
      <c r="J263" s="235"/>
      <c r="K263" s="236">
        <f>ROUND(E263*J263,2)</f>
        <v>0</v>
      </c>
      <c r="L263" s="236">
        <v>21</v>
      </c>
      <c r="M263" s="236">
        <f>G263*(1+L263/100)</f>
        <v>0</v>
      </c>
      <c r="N263" s="234">
        <v>1.41E-3</v>
      </c>
      <c r="O263" s="234">
        <f>ROUND(E263*N263,2)</f>
        <v>0</v>
      </c>
      <c r="P263" s="234">
        <v>0</v>
      </c>
      <c r="Q263" s="234">
        <f>ROUND(E263*P263,2)</f>
        <v>0</v>
      </c>
      <c r="R263" s="236" t="s">
        <v>516</v>
      </c>
      <c r="S263" s="236" t="s">
        <v>144</v>
      </c>
      <c r="T263" s="237" t="s">
        <v>144</v>
      </c>
      <c r="U263" s="221">
        <v>0</v>
      </c>
      <c r="V263" s="221">
        <f>ROUND(E263*U263,2)</f>
        <v>0</v>
      </c>
      <c r="W263" s="221"/>
      <c r="X263" s="221" t="s">
        <v>517</v>
      </c>
      <c r="Y263" s="221" t="s">
        <v>146</v>
      </c>
      <c r="Z263" s="210"/>
      <c r="AA263" s="210"/>
      <c r="AB263" s="210"/>
      <c r="AC263" s="210"/>
      <c r="AD263" s="210"/>
      <c r="AE263" s="210"/>
      <c r="AF263" s="210"/>
      <c r="AG263" s="210" t="s">
        <v>518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55" t="s">
        <v>541</v>
      </c>
      <c r="D264" s="251"/>
      <c r="E264" s="252"/>
      <c r="F264" s="221"/>
      <c r="G264" s="221"/>
      <c r="H264" s="221"/>
      <c r="I264" s="221"/>
      <c r="J264" s="221"/>
      <c r="K264" s="221"/>
      <c r="L264" s="221"/>
      <c r="M264" s="221"/>
      <c r="N264" s="220"/>
      <c r="O264" s="220"/>
      <c r="P264" s="220"/>
      <c r="Q264" s="220"/>
      <c r="R264" s="221"/>
      <c r="S264" s="221"/>
      <c r="T264" s="221"/>
      <c r="U264" s="221"/>
      <c r="V264" s="221"/>
      <c r="W264" s="221"/>
      <c r="X264" s="221"/>
      <c r="Y264" s="221"/>
      <c r="Z264" s="210"/>
      <c r="AA264" s="210"/>
      <c r="AB264" s="210"/>
      <c r="AC264" s="210"/>
      <c r="AD264" s="210"/>
      <c r="AE264" s="210"/>
      <c r="AF264" s="210"/>
      <c r="AG264" s="210" t="s">
        <v>172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55" t="s">
        <v>549</v>
      </c>
      <c r="D265" s="251"/>
      <c r="E265" s="252">
        <v>1</v>
      </c>
      <c r="F265" s="221"/>
      <c r="G265" s="221"/>
      <c r="H265" s="221"/>
      <c r="I265" s="221"/>
      <c r="J265" s="221"/>
      <c r="K265" s="221"/>
      <c r="L265" s="221"/>
      <c r="M265" s="221"/>
      <c r="N265" s="220"/>
      <c r="O265" s="220"/>
      <c r="P265" s="220"/>
      <c r="Q265" s="220"/>
      <c r="R265" s="221"/>
      <c r="S265" s="221"/>
      <c r="T265" s="221"/>
      <c r="U265" s="221"/>
      <c r="V265" s="221"/>
      <c r="W265" s="221"/>
      <c r="X265" s="221"/>
      <c r="Y265" s="221"/>
      <c r="Z265" s="210"/>
      <c r="AA265" s="210"/>
      <c r="AB265" s="210"/>
      <c r="AC265" s="210"/>
      <c r="AD265" s="210"/>
      <c r="AE265" s="210"/>
      <c r="AF265" s="210"/>
      <c r="AG265" s="210" t="s">
        <v>172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55" t="s">
        <v>538</v>
      </c>
      <c r="D266" s="251"/>
      <c r="E266" s="252">
        <v>1</v>
      </c>
      <c r="F266" s="221"/>
      <c r="G266" s="221"/>
      <c r="H266" s="221"/>
      <c r="I266" s="221"/>
      <c r="J266" s="221"/>
      <c r="K266" s="221"/>
      <c r="L266" s="221"/>
      <c r="M266" s="221"/>
      <c r="N266" s="220"/>
      <c r="O266" s="220"/>
      <c r="P266" s="220"/>
      <c r="Q266" s="220"/>
      <c r="R266" s="221"/>
      <c r="S266" s="221"/>
      <c r="T266" s="221"/>
      <c r="U266" s="221"/>
      <c r="V266" s="221"/>
      <c r="W266" s="221"/>
      <c r="X266" s="221"/>
      <c r="Y266" s="221"/>
      <c r="Z266" s="210"/>
      <c r="AA266" s="210"/>
      <c r="AB266" s="210"/>
      <c r="AC266" s="210"/>
      <c r="AD266" s="210"/>
      <c r="AE266" s="210"/>
      <c r="AF266" s="210"/>
      <c r="AG266" s="210" t="s">
        <v>172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31">
        <v>50</v>
      </c>
      <c r="B267" s="232" t="s">
        <v>614</v>
      </c>
      <c r="C267" s="247" t="s">
        <v>615</v>
      </c>
      <c r="D267" s="233" t="s">
        <v>218</v>
      </c>
      <c r="E267" s="234">
        <v>2</v>
      </c>
      <c r="F267" s="235"/>
      <c r="G267" s="236">
        <f>ROUND(E267*F267,2)</f>
        <v>0</v>
      </c>
      <c r="H267" s="235"/>
      <c r="I267" s="236">
        <f>ROUND(E267*H267,2)</f>
        <v>0</v>
      </c>
      <c r="J267" s="235"/>
      <c r="K267" s="236">
        <f>ROUND(E267*J267,2)</f>
        <v>0</v>
      </c>
      <c r="L267" s="236">
        <v>21</v>
      </c>
      <c r="M267" s="236">
        <f>G267*(1+L267/100)</f>
        <v>0</v>
      </c>
      <c r="N267" s="234">
        <v>1.6100000000000001E-3</v>
      </c>
      <c r="O267" s="234">
        <f>ROUND(E267*N267,2)</f>
        <v>0</v>
      </c>
      <c r="P267" s="234">
        <v>0</v>
      </c>
      <c r="Q267" s="234">
        <f>ROUND(E267*P267,2)</f>
        <v>0</v>
      </c>
      <c r="R267" s="236" t="s">
        <v>516</v>
      </c>
      <c r="S267" s="236" t="s">
        <v>144</v>
      </c>
      <c r="T267" s="237" t="s">
        <v>144</v>
      </c>
      <c r="U267" s="221">
        <v>0</v>
      </c>
      <c r="V267" s="221">
        <f>ROUND(E267*U267,2)</f>
        <v>0</v>
      </c>
      <c r="W267" s="221"/>
      <c r="X267" s="221" t="s">
        <v>517</v>
      </c>
      <c r="Y267" s="221" t="s">
        <v>146</v>
      </c>
      <c r="Z267" s="210"/>
      <c r="AA267" s="210"/>
      <c r="AB267" s="210"/>
      <c r="AC267" s="210"/>
      <c r="AD267" s="210"/>
      <c r="AE267" s="210"/>
      <c r="AF267" s="210"/>
      <c r="AG267" s="210" t="s">
        <v>518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">
      <c r="A268" s="217"/>
      <c r="B268" s="218"/>
      <c r="C268" s="255" t="s">
        <v>541</v>
      </c>
      <c r="D268" s="251"/>
      <c r="E268" s="252"/>
      <c r="F268" s="221"/>
      <c r="G268" s="221"/>
      <c r="H268" s="221"/>
      <c r="I268" s="221"/>
      <c r="J268" s="221"/>
      <c r="K268" s="221"/>
      <c r="L268" s="221"/>
      <c r="M268" s="221"/>
      <c r="N268" s="220"/>
      <c r="O268" s="220"/>
      <c r="P268" s="220"/>
      <c r="Q268" s="220"/>
      <c r="R268" s="221"/>
      <c r="S268" s="221"/>
      <c r="T268" s="221"/>
      <c r="U268" s="221"/>
      <c r="V268" s="221"/>
      <c r="W268" s="221"/>
      <c r="X268" s="221"/>
      <c r="Y268" s="221"/>
      <c r="Z268" s="210"/>
      <c r="AA268" s="210"/>
      <c r="AB268" s="210"/>
      <c r="AC268" s="210"/>
      <c r="AD268" s="210"/>
      <c r="AE268" s="210"/>
      <c r="AF268" s="210"/>
      <c r="AG268" s="210" t="s">
        <v>172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17"/>
      <c r="B269" s="218"/>
      <c r="C269" s="255" t="s">
        <v>552</v>
      </c>
      <c r="D269" s="251"/>
      <c r="E269" s="252">
        <v>1</v>
      </c>
      <c r="F269" s="221"/>
      <c r="G269" s="221"/>
      <c r="H269" s="221"/>
      <c r="I269" s="221"/>
      <c r="J269" s="221"/>
      <c r="K269" s="221"/>
      <c r="L269" s="221"/>
      <c r="M269" s="221"/>
      <c r="N269" s="220"/>
      <c r="O269" s="220"/>
      <c r="P269" s="220"/>
      <c r="Q269" s="220"/>
      <c r="R269" s="221"/>
      <c r="S269" s="221"/>
      <c r="T269" s="221"/>
      <c r="U269" s="221"/>
      <c r="V269" s="221"/>
      <c r="W269" s="221"/>
      <c r="X269" s="221"/>
      <c r="Y269" s="221"/>
      <c r="Z269" s="210"/>
      <c r="AA269" s="210"/>
      <c r="AB269" s="210"/>
      <c r="AC269" s="210"/>
      <c r="AD269" s="210"/>
      <c r="AE269" s="210"/>
      <c r="AF269" s="210"/>
      <c r="AG269" s="210" t="s">
        <v>172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55" t="s">
        <v>553</v>
      </c>
      <c r="D270" s="251"/>
      <c r="E270" s="252">
        <v>1</v>
      </c>
      <c r="F270" s="221"/>
      <c r="G270" s="221"/>
      <c r="H270" s="221"/>
      <c r="I270" s="221"/>
      <c r="J270" s="221"/>
      <c r="K270" s="221"/>
      <c r="L270" s="221"/>
      <c r="M270" s="221"/>
      <c r="N270" s="220"/>
      <c r="O270" s="220"/>
      <c r="P270" s="220"/>
      <c r="Q270" s="220"/>
      <c r="R270" s="221"/>
      <c r="S270" s="221"/>
      <c r="T270" s="221"/>
      <c r="U270" s="221"/>
      <c r="V270" s="221"/>
      <c r="W270" s="221"/>
      <c r="X270" s="221"/>
      <c r="Y270" s="221"/>
      <c r="Z270" s="210"/>
      <c r="AA270" s="210"/>
      <c r="AB270" s="210"/>
      <c r="AC270" s="210"/>
      <c r="AD270" s="210"/>
      <c r="AE270" s="210"/>
      <c r="AF270" s="210"/>
      <c r="AG270" s="210" t="s">
        <v>172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>
        <v>51</v>
      </c>
      <c r="B271" s="218" t="s">
        <v>616</v>
      </c>
      <c r="C271" s="263" t="s">
        <v>617</v>
      </c>
      <c r="D271" s="219" t="s">
        <v>0</v>
      </c>
      <c r="E271" s="259"/>
      <c r="F271" s="222"/>
      <c r="G271" s="221">
        <f>ROUND(E271*F271,2)</f>
        <v>0</v>
      </c>
      <c r="H271" s="222"/>
      <c r="I271" s="221">
        <f>ROUND(E271*H271,2)</f>
        <v>0</v>
      </c>
      <c r="J271" s="222"/>
      <c r="K271" s="221">
        <f>ROUND(E271*J271,2)</f>
        <v>0</v>
      </c>
      <c r="L271" s="221">
        <v>21</v>
      </c>
      <c r="M271" s="221">
        <f>G271*(1+L271/100)</f>
        <v>0</v>
      </c>
      <c r="N271" s="220">
        <v>0</v>
      </c>
      <c r="O271" s="220">
        <f>ROUND(E271*N271,2)</f>
        <v>0</v>
      </c>
      <c r="P271" s="220">
        <v>0</v>
      </c>
      <c r="Q271" s="220">
        <f>ROUND(E271*P271,2)</f>
        <v>0</v>
      </c>
      <c r="R271" s="221" t="s">
        <v>304</v>
      </c>
      <c r="S271" s="221" t="s">
        <v>144</v>
      </c>
      <c r="T271" s="221" t="s">
        <v>144</v>
      </c>
      <c r="U271" s="221">
        <v>0</v>
      </c>
      <c r="V271" s="221">
        <f>ROUND(E271*U271,2)</f>
        <v>0</v>
      </c>
      <c r="W271" s="221"/>
      <c r="X271" s="221" t="s">
        <v>563</v>
      </c>
      <c r="Y271" s="221" t="s">
        <v>146</v>
      </c>
      <c r="Z271" s="210"/>
      <c r="AA271" s="210"/>
      <c r="AB271" s="210"/>
      <c r="AC271" s="210"/>
      <c r="AD271" s="210"/>
      <c r="AE271" s="210"/>
      <c r="AF271" s="210"/>
      <c r="AG271" s="210" t="s">
        <v>564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2" x14ac:dyDescent="0.2">
      <c r="A272" s="217"/>
      <c r="B272" s="218"/>
      <c r="C272" s="264" t="s">
        <v>618</v>
      </c>
      <c r="D272" s="260"/>
      <c r="E272" s="260"/>
      <c r="F272" s="260"/>
      <c r="G272" s="260"/>
      <c r="H272" s="221"/>
      <c r="I272" s="221"/>
      <c r="J272" s="221"/>
      <c r="K272" s="221"/>
      <c r="L272" s="221"/>
      <c r="M272" s="221"/>
      <c r="N272" s="220"/>
      <c r="O272" s="220"/>
      <c r="P272" s="220"/>
      <c r="Q272" s="220"/>
      <c r="R272" s="221"/>
      <c r="S272" s="221"/>
      <c r="T272" s="221"/>
      <c r="U272" s="221"/>
      <c r="V272" s="221"/>
      <c r="W272" s="221"/>
      <c r="X272" s="221"/>
      <c r="Y272" s="221"/>
      <c r="Z272" s="210"/>
      <c r="AA272" s="210"/>
      <c r="AB272" s="210"/>
      <c r="AC272" s="210"/>
      <c r="AD272" s="210"/>
      <c r="AE272" s="210"/>
      <c r="AF272" s="210"/>
      <c r="AG272" s="210" t="s">
        <v>184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x14ac:dyDescent="0.2">
      <c r="A273" s="224" t="s">
        <v>139</v>
      </c>
      <c r="B273" s="225" t="s">
        <v>92</v>
      </c>
      <c r="C273" s="245" t="s">
        <v>93</v>
      </c>
      <c r="D273" s="226"/>
      <c r="E273" s="227"/>
      <c r="F273" s="228"/>
      <c r="G273" s="228">
        <f>SUMIF(AG274:AG281,"&lt;&gt;NOR",G274:G281)</f>
        <v>0</v>
      </c>
      <c r="H273" s="228"/>
      <c r="I273" s="228">
        <f>SUM(I274:I281)</f>
        <v>0</v>
      </c>
      <c r="J273" s="228"/>
      <c r="K273" s="228">
        <f>SUM(K274:K281)</f>
        <v>0</v>
      </c>
      <c r="L273" s="228"/>
      <c r="M273" s="228">
        <f>SUM(M274:M281)</f>
        <v>0</v>
      </c>
      <c r="N273" s="227"/>
      <c r="O273" s="227">
        <f>SUM(O274:O281)</f>
        <v>0</v>
      </c>
      <c r="P273" s="227"/>
      <c r="Q273" s="227">
        <f>SUM(Q274:Q281)</f>
        <v>0</v>
      </c>
      <c r="R273" s="228"/>
      <c r="S273" s="228"/>
      <c r="T273" s="229"/>
      <c r="U273" s="223"/>
      <c r="V273" s="223">
        <f>SUM(V274:V281)</f>
        <v>0</v>
      </c>
      <c r="W273" s="223"/>
      <c r="X273" s="223"/>
      <c r="Y273" s="223"/>
      <c r="AG273" t="s">
        <v>140</v>
      </c>
    </row>
    <row r="274" spans="1:60" outlineLevel="1" x14ac:dyDescent="0.2">
      <c r="A274" s="231">
        <v>52</v>
      </c>
      <c r="B274" s="232" t="s">
        <v>619</v>
      </c>
      <c r="C274" s="247" t="s">
        <v>620</v>
      </c>
      <c r="D274" s="233" t="s">
        <v>218</v>
      </c>
      <c r="E274" s="234">
        <v>1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4">
        <v>1.7000000000000001E-4</v>
      </c>
      <c r="O274" s="234">
        <f>ROUND(E274*N274,2)</f>
        <v>0</v>
      </c>
      <c r="P274" s="234">
        <v>0</v>
      </c>
      <c r="Q274" s="234">
        <f>ROUND(E274*P274,2)</f>
        <v>0</v>
      </c>
      <c r="R274" s="236"/>
      <c r="S274" s="236" t="s">
        <v>161</v>
      </c>
      <c r="T274" s="237" t="s">
        <v>145</v>
      </c>
      <c r="U274" s="221">
        <v>0</v>
      </c>
      <c r="V274" s="221">
        <f>ROUND(E274*U274,2)</f>
        <v>0</v>
      </c>
      <c r="W274" s="221"/>
      <c r="X274" s="221" t="s">
        <v>169</v>
      </c>
      <c r="Y274" s="221" t="s">
        <v>146</v>
      </c>
      <c r="Z274" s="210"/>
      <c r="AA274" s="210"/>
      <c r="AB274" s="210"/>
      <c r="AC274" s="210"/>
      <c r="AD274" s="210"/>
      <c r="AE274" s="210"/>
      <c r="AF274" s="210"/>
      <c r="AG274" s="210" t="s">
        <v>170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">
      <c r="A275" s="217"/>
      <c r="B275" s="218"/>
      <c r="C275" s="255" t="s">
        <v>621</v>
      </c>
      <c r="D275" s="251"/>
      <c r="E275" s="252"/>
      <c r="F275" s="221"/>
      <c r="G275" s="221"/>
      <c r="H275" s="221"/>
      <c r="I275" s="221"/>
      <c r="J275" s="221"/>
      <c r="K275" s="221"/>
      <c r="L275" s="221"/>
      <c r="M275" s="221"/>
      <c r="N275" s="220"/>
      <c r="O275" s="220"/>
      <c r="P275" s="220"/>
      <c r="Q275" s="220"/>
      <c r="R275" s="221"/>
      <c r="S275" s="221"/>
      <c r="T275" s="221"/>
      <c r="U275" s="221"/>
      <c r="V275" s="221"/>
      <c r="W275" s="221"/>
      <c r="X275" s="221"/>
      <c r="Y275" s="221"/>
      <c r="Z275" s="210"/>
      <c r="AA275" s="210"/>
      <c r="AB275" s="210"/>
      <c r="AC275" s="210"/>
      <c r="AD275" s="210"/>
      <c r="AE275" s="210"/>
      <c r="AF275" s="210"/>
      <c r="AG275" s="210" t="s">
        <v>172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55" t="s">
        <v>622</v>
      </c>
      <c r="D276" s="251"/>
      <c r="E276" s="252">
        <v>1</v>
      </c>
      <c r="F276" s="221"/>
      <c r="G276" s="221"/>
      <c r="H276" s="221"/>
      <c r="I276" s="221"/>
      <c r="J276" s="221"/>
      <c r="K276" s="221"/>
      <c r="L276" s="221"/>
      <c r="M276" s="221"/>
      <c r="N276" s="220"/>
      <c r="O276" s="220"/>
      <c r="P276" s="220"/>
      <c r="Q276" s="220"/>
      <c r="R276" s="221"/>
      <c r="S276" s="221"/>
      <c r="T276" s="221"/>
      <c r="U276" s="221"/>
      <c r="V276" s="221"/>
      <c r="W276" s="221"/>
      <c r="X276" s="221"/>
      <c r="Y276" s="221"/>
      <c r="Z276" s="210"/>
      <c r="AA276" s="210"/>
      <c r="AB276" s="210"/>
      <c r="AC276" s="210"/>
      <c r="AD276" s="210"/>
      <c r="AE276" s="210"/>
      <c r="AF276" s="210"/>
      <c r="AG276" s="210" t="s">
        <v>172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31">
        <v>53</v>
      </c>
      <c r="B277" s="232" t="s">
        <v>623</v>
      </c>
      <c r="C277" s="247" t="s">
        <v>624</v>
      </c>
      <c r="D277" s="233" t="s">
        <v>218</v>
      </c>
      <c r="E277" s="234">
        <v>1</v>
      </c>
      <c r="F277" s="235"/>
      <c r="G277" s="236">
        <f>ROUND(E277*F277,2)</f>
        <v>0</v>
      </c>
      <c r="H277" s="235"/>
      <c r="I277" s="236">
        <f>ROUND(E277*H277,2)</f>
        <v>0</v>
      </c>
      <c r="J277" s="235"/>
      <c r="K277" s="236">
        <f>ROUND(E277*J277,2)</f>
        <v>0</v>
      </c>
      <c r="L277" s="236">
        <v>21</v>
      </c>
      <c r="M277" s="236">
        <f>G277*(1+L277/100)</f>
        <v>0</v>
      </c>
      <c r="N277" s="234">
        <v>1.7000000000000001E-4</v>
      </c>
      <c r="O277" s="234">
        <f>ROUND(E277*N277,2)</f>
        <v>0</v>
      </c>
      <c r="P277" s="234">
        <v>0</v>
      </c>
      <c r="Q277" s="234">
        <f>ROUND(E277*P277,2)</f>
        <v>0</v>
      </c>
      <c r="R277" s="236"/>
      <c r="S277" s="236" t="s">
        <v>161</v>
      </c>
      <c r="T277" s="237" t="s">
        <v>145</v>
      </c>
      <c r="U277" s="221">
        <v>0</v>
      </c>
      <c r="V277" s="221">
        <f>ROUND(E277*U277,2)</f>
        <v>0</v>
      </c>
      <c r="W277" s="221"/>
      <c r="X277" s="221" t="s">
        <v>169</v>
      </c>
      <c r="Y277" s="221" t="s">
        <v>146</v>
      </c>
      <c r="Z277" s="210"/>
      <c r="AA277" s="210"/>
      <c r="AB277" s="210"/>
      <c r="AC277" s="210"/>
      <c r="AD277" s="210"/>
      <c r="AE277" s="210"/>
      <c r="AF277" s="210"/>
      <c r="AG277" s="210" t="s">
        <v>170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2" x14ac:dyDescent="0.2">
      <c r="A278" s="217"/>
      <c r="B278" s="218"/>
      <c r="C278" s="255" t="s">
        <v>621</v>
      </c>
      <c r="D278" s="251"/>
      <c r="E278" s="252"/>
      <c r="F278" s="221"/>
      <c r="G278" s="221"/>
      <c r="H278" s="221"/>
      <c r="I278" s="221"/>
      <c r="J278" s="221"/>
      <c r="K278" s="221"/>
      <c r="L278" s="221"/>
      <c r="M278" s="221"/>
      <c r="N278" s="220"/>
      <c r="O278" s="220"/>
      <c r="P278" s="220"/>
      <c r="Q278" s="220"/>
      <c r="R278" s="221"/>
      <c r="S278" s="221"/>
      <c r="T278" s="221"/>
      <c r="U278" s="221"/>
      <c r="V278" s="221"/>
      <c r="W278" s="221"/>
      <c r="X278" s="221"/>
      <c r="Y278" s="221"/>
      <c r="Z278" s="210"/>
      <c r="AA278" s="210"/>
      <c r="AB278" s="210"/>
      <c r="AC278" s="210"/>
      <c r="AD278" s="210"/>
      <c r="AE278" s="210"/>
      <c r="AF278" s="210"/>
      <c r="AG278" s="210" t="s">
        <v>172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">
      <c r="A279" s="217"/>
      <c r="B279" s="218"/>
      <c r="C279" s="255" t="s">
        <v>625</v>
      </c>
      <c r="D279" s="251"/>
      <c r="E279" s="252">
        <v>1</v>
      </c>
      <c r="F279" s="221"/>
      <c r="G279" s="221"/>
      <c r="H279" s="221"/>
      <c r="I279" s="221"/>
      <c r="J279" s="221"/>
      <c r="K279" s="221"/>
      <c r="L279" s="221"/>
      <c r="M279" s="221"/>
      <c r="N279" s="220"/>
      <c r="O279" s="220"/>
      <c r="P279" s="220"/>
      <c r="Q279" s="220"/>
      <c r="R279" s="221"/>
      <c r="S279" s="221"/>
      <c r="T279" s="221"/>
      <c r="U279" s="221"/>
      <c r="V279" s="221"/>
      <c r="W279" s="221"/>
      <c r="X279" s="221"/>
      <c r="Y279" s="221"/>
      <c r="Z279" s="210"/>
      <c r="AA279" s="210"/>
      <c r="AB279" s="210"/>
      <c r="AC279" s="210"/>
      <c r="AD279" s="210"/>
      <c r="AE279" s="210"/>
      <c r="AF279" s="210"/>
      <c r="AG279" s="210" t="s">
        <v>172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>
        <v>54</v>
      </c>
      <c r="B280" s="218" t="s">
        <v>626</v>
      </c>
      <c r="C280" s="263" t="s">
        <v>627</v>
      </c>
      <c r="D280" s="219" t="s">
        <v>0</v>
      </c>
      <c r="E280" s="259"/>
      <c r="F280" s="222"/>
      <c r="G280" s="221">
        <f>ROUND(E280*F280,2)</f>
        <v>0</v>
      </c>
      <c r="H280" s="222"/>
      <c r="I280" s="221">
        <f>ROUND(E280*H280,2)</f>
        <v>0</v>
      </c>
      <c r="J280" s="222"/>
      <c r="K280" s="221">
        <f>ROUND(E280*J280,2)</f>
        <v>0</v>
      </c>
      <c r="L280" s="221">
        <v>21</v>
      </c>
      <c r="M280" s="221">
        <f>G280*(1+L280/100)</f>
        <v>0</v>
      </c>
      <c r="N280" s="220">
        <v>0</v>
      </c>
      <c r="O280" s="220">
        <f>ROUND(E280*N280,2)</f>
        <v>0</v>
      </c>
      <c r="P280" s="220">
        <v>0</v>
      </c>
      <c r="Q280" s="220">
        <f>ROUND(E280*P280,2)</f>
        <v>0</v>
      </c>
      <c r="R280" s="221" t="s">
        <v>628</v>
      </c>
      <c r="S280" s="221" t="s">
        <v>144</v>
      </c>
      <c r="T280" s="221" t="s">
        <v>144</v>
      </c>
      <c r="U280" s="221">
        <v>0</v>
      </c>
      <c r="V280" s="221">
        <f>ROUND(E280*U280,2)</f>
        <v>0</v>
      </c>
      <c r="W280" s="221"/>
      <c r="X280" s="221" t="s">
        <v>563</v>
      </c>
      <c r="Y280" s="221" t="s">
        <v>146</v>
      </c>
      <c r="Z280" s="210"/>
      <c r="AA280" s="210"/>
      <c r="AB280" s="210"/>
      <c r="AC280" s="210"/>
      <c r="AD280" s="210"/>
      <c r="AE280" s="210"/>
      <c r="AF280" s="210"/>
      <c r="AG280" s="210" t="s">
        <v>564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2" x14ac:dyDescent="0.2">
      <c r="A281" s="217"/>
      <c r="B281" s="218"/>
      <c r="C281" s="264" t="s">
        <v>618</v>
      </c>
      <c r="D281" s="260"/>
      <c r="E281" s="260"/>
      <c r="F281" s="260"/>
      <c r="G281" s="260"/>
      <c r="H281" s="221"/>
      <c r="I281" s="221"/>
      <c r="J281" s="221"/>
      <c r="K281" s="221"/>
      <c r="L281" s="221"/>
      <c r="M281" s="221"/>
      <c r="N281" s="220"/>
      <c r="O281" s="220"/>
      <c r="P281" s="220"/>
      <c r="Q281" s="220"/>
      <c r="R281" s="221"/>
      <c r="S281" s="221"/>
      <c r="T281" s="221"/>
      <c r="U281" s="221"/>
      <c r="V281" s="221"/>
      <c r="W281" s="221"/>
      <c r="X281" s="221"/>
      <c r="Y281" s="221"/>
      <c r="Z281" s="210"/>
      <c r="AA281" s="210"/>
      <c r="AB281" s="210"/>
      <c r="AC281" s="210"/>
      <c r="AD281" s="210"/>
      <c r="AE281" s="210"/>
      <c r="AF281" s="210"/>
      <c r="AG281" s="210" t="s">
        <v>184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x14ac:dyDescent="0.2">
      <c r="A282" s="224" t="s">
        <v>139</v>
      </c>
      <c r="B282" s="225" t="s">
        <v>94</v>
      </c>
      <c r="C282" s="245" t="s">
        <v>95</v>
      </c>
      <c r="D282" s="226"/>
      <c r="E282" s="227"/>
      <c r="F282" s="228"/>
      <c r="G282" s="228">
        <f>SUMIF(AG283:AG318,"&lt;&gt;NOR",G283:G318)</f>
        <v>0</v>
      </c>
      <c r="H282" s="228"/>
      <c r="I282" s="228">
        <f>SUM(I283:I318)</f>
        <v>0</v>
      </c>
      <c r="J282" s="228"/>
      <c r="K282" s="228">
        <f>SUM(K283:K318)</f>
        <v>0</v>
      </c>
      <c r="L282" s="228"/>
      <c r="M282" s="228">
        <f>SUM(M283:M318)</f>
        <v>0</v>
      </c>
      <c r="N282" s="227"/>
      <c r="O282" s="227">
        <f>SUM(O283:O318)</f>
        <v>0.46</v>
      </c>
      <c r="P282" s="227"/>
      <c r="Q282" s="227">
        <f>SUM(Q283:Q318)</f>
        <v>0</v>
      </c>
      <c r="R282" s="228"/>
      <c r="S282" s="228"/>
      <c r="T282" s="229"/>
      <c r="U282" s="223"/>
      <c r="V282" s="223">
        <f>SUM(V283:V318)</f>
        <v>21.59</v>
      </c>
      <c r="W282" s="223"/>
      <c r="X282" s="223"/>
      <c r="Y282" s="223"/>
      <c r="AG282" t="s">
        <v>140</v>
      </c>
    </row>
    <row r="283" spans="1:60" ht="22.5" outlineLevel="1" x14ac:dyDescent="0.2">
      <c r="A283" s="231">
        <v>55</v>
      </c>
      <c r="B283" s="232" t="s">
        <v>629</v>
      </c>
      <c r="C283" s="247" t="s">
        <v>630</v>
      </c>
      <c r="D283" s="233" t="s">
        <v>167</v>
      </c>
      <c r="E283" s="234">
        <v>9.2899999999999991</v>
      </c>
      <c r="F283" s="235"/>
      <c r="G283" s="236">
        <f>ROUND(E283*F283,2)</f>
        <v>0</v>
      </c>
      <c r="H283" s="235"/>
      <c r="I283" s="236">
        <f>ROUND(E283*H283,2)</f>
        <v>0</v>
      </c>
      <c r="J283" s="235"/>
      <c r="K283" s="236">
        <f>ROUND(E283*J283,2)</f>
        <v>0</v>
      </c>
      <c r="L283" s="236">
        <v>21</v>
      </c>
      <c r="M283" s="236">
        <f>G283*(1+L283/100)</f>
        <v>0</v>
      </c>
      <c r="N283" s="234">
        <v>0</v>
      </c>
      <c r="O283" s="234">
        <f>ROUND(E283*N283,2)</f>
        <v>0</v>
      </c>
      <c r="P283" s="234">
        <v>0</v>
      </c>
      <c r="Q283" s="234">
        <f>ROUND(E283*P283,2)</f>
        <v>0</v>
      </c>
      <c r="R283" s="236" t="s">
        <v>631</v>
      </c>
      <c r="S283" s="236" t="s">
        <v>144</v>
      </c>
      <c r="T283" s="237" t="s">
        <v>144</v>
      </c>
      <c r="U283" s="221">
        <v>0.255</v>
      </c>
      <c r="V283" s="221">
        <f>ROUND(E283*U283,2)</f>
        <v>2.37</v>
      </c>
      <c r="W283" s="221"/>
      <c r="X283" s="221" t="s">
        <v>169</v>
      </c>
      <c r="Y283" s="221" t="s">
        <v>146</v>
      </c>
      <c r="Z283" s="210"/>
      <c r="AA283" s="210"/>
      <c r="AB283" s="210"/>
      <c r="AC283" s="210"/>
      <c r="AD283" s="210"/>
      <c r="AE283" s="210"/>
      <c r="AF283" s="210"/>
      <c r="AG283" s="210" t="s">
        <v>170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2" x14ac:dyDescent="0.2">
      <c r="A284" s="217"/>
      <c r="B284" s="218"/>
      <c r="C284" s="255" t="s">
        <v>632</v>
      </c>
      <c r="D284" s="251"/>
      <c r="E284" s="252"/>
      <c r="F284" s="221"/>
      <c r="G284" s="221"/>
      <c r="H284" s="221"/>
      <c r="I284" s="221"/>
      <c r="J284" s="221"/>
      <c r="K284" s="221"/>
      <c r="L284" s="221"/>
      <c r="M284" s="221"/>
      <c r="N284" s="220"/>
      <c r="O284" s="220"/>
      <c r="P284" s="220"/>
      <c r="Q284" s="220"/>
      <c r="R284" s="221"/>
      <c r="S284" s="221"/>
      <c r="T284" s="221"/>
      <c r="U284" s="221"/>
      <c r="V284" s="221"/>
      <c r="W284" s="221"/>
      <c r="X284" s="221"/>
      <c r="Y284" s="221"/>
      <c r="Z284" s="210"/>
      <c r="AA284" s="210"/>
      <c r="AB284" s="210"/>
      <c r="AC284" s="210"/>
      <c r="AD284" s="210"/>
      <c r="AE284" s="210"/>
      <c r="AF284" s="210"/>
      <c r="AG284" s="210" t="s">
        <v>172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3" x14ac:dyDescent="0.2">
      <c r="A285" s="217"/>
      <c r="B285" s="218"/>
      <c r="C285" s="255" t="s">
        <v>451</v>
      </c>
      <c r="D285" s="251"/>
      <c r="E285" s="252">
        <v>1.78</v>
      </c>
      <c r="F285" s="221"/>
      <c r="G285" s="221"/>
      <c r="H285" s="221"/>
      <c r="I285" s="221"/>
      <c r="J285" s="221"/>
      <c r="K285" s="221"/>
      <c r="L285" s="221"/>
      <c r="M285" s="221"/>
      <c r="N285" s="220"/>
      <c r="O285" s="220"/>
      <c r="P285" s="220"/>
      <c r="Q285" s="220"/>
      <c r="R285" s="221"/>
      <c r="S285" s="221"/>
      <c r="T285" s="221"/>
      <c r="U285" s="221"/>
      <c r="V285" s="221"/>
      <c r="W285" s="221"/>
      <c r="X285" s="221"/>
      <c r="Y285" s="221"/>
      <c r="Z285" s="210"/>
      <c r="AA285" s="210"/>
      <c r="AB285" s="210"/>
      <c r="AC285" s="210"/>
      <c r="AD285" s="210"/>
      <c r="AE285" s="210"/>
      <c r="AF285" s="210"/>
      <c r="AG285" s="210" t="s">
        <v>172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3" x14ac:dyDescent="0.2">
      <c r="A286" s="217"/>
      <c r="B286" s="218"/>
      <c r="C286" s="255" t="s">
        <v>452</v>
      </c>
      <c r="D286" s="251"/>
      <c r="E286" s="252">
        <v>1.67</v>
      </c>
      <c r="F286" s="221"/>
      <c r="G286" s="221"/>
      <c r="H286" s="221"/>
      <c r="I286" s="221"/>
      <c r="J286" s="221"/>
      <c r="K286" s="221"/>
      <c r="L286" s="221"/>
      <c r="M286" s="221"/>
      <c r="N286" s="220"/>
      <c r="O286" s="220"/>
      <c r="P286" s="220"/>
      <c r="Q286" s="220"/>
      <c r="R286" s="221"/>
      <c r="S286" s="221"/>
      <c r="T286" s="221"/>
      <c r="U286" s="221"/>
      <c r="V286" s="221"/>
      <c r="W286" s="221"/>
      <c r="X286" s="221"/>
      <c r="Y286" s="221"/>
      <c r="Z286" s="210"/>
      <c r="AA286" s="210"/>
      <c r="AB286" s="210"/>
      <c r="AC286" s="210"/>
      <c r="AD286" s="210"/>
      <c r="AE286" s="210"/>
      <c r="AF286" s="210"/>
      <c r="AG286" s="210" t="s">
        <v>172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17"/>
      <c r="B287" s="218"/>
      <c r="C287" s="255" t="s">
        <v>453</v>
      </c>
      <c r="D287" s="251"/>
      <c r="E287" s="252">
        <v>2.3199999999999998</v>
      </c>
      <c r="F287" s="221"/>
      <c r="G287" s="221"/>
      <c r="H287" s="221"/>
      <c r="I287" s="221"/>
      <c r="J287" s="221"/>
      <c r="K287" s="221"/>
      <c r="L287" s="221"/>
      <c r="M287" s="221"/>
      <c r="N287" s="220"/>
      <c r="O287" s="220"/>
      <c r="P287" s="220"/>
      <c r="Q287" s="220"/>
      <c r="R287" s="221"/>
      <c r="S287" s="221"/>
      <c r="T287" s="221"/>
      <c r="U287" s="221"/>
      <c r="V287" s="221"/>
      <c r="W287" s="221"/>
      <c r="X287" s="221"/>
      <c r="Y287" s="221"/>
      <c r="Z287" s="210"/>
      <c r="AA287" s="210"/>
      <c r="AB287" s="210"/>
      <c r="AC287" s="210"/>
      <c r="AD287" s="210"/>
      <c r="AE287" s="210"/>
      <c r="AF287" s="210"/>
      <c r="AG287" s="210" t="s">
        <v>172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55" t="s">
        <v>455</v>
      </c>
      <c r="D288" s="251"/>
      <c r="E288" s="252">
        <v>1.37</v>
      </c>
      <c r="F288" s="221"/>
      <c r="G288" s="221"/>
      <c r="H288" s="221"/>
      <c r="I288" s="221"/>
      <c r="J288" s="221"/>
      <c r="K288" s="221"/>
      <c r="L288" s="221"/>
      <c r="M288" s="221"/>
      <c r="N288" s="220"/>
      <c r="O288" s="220"/>
      <c r="P288" s="220"/>
      <c r="Q288" s="220"/>
      <c r="R288" s="221"/>
      <c r="S288" s="221"/>
      <c r="T288" s="221"/>
      <c r="U288" s="221"/>
      <c r="V288" s="221"/>
      <c r="W288" s="221"/>
      <c r="X288" s="221"/>
      <c r="Y288" s="221"/>
      <c r="Z288" s="210"/>
      <c r="AA288" s="210"/>
      <c r="AB288" s="210"/>
      <c r="AC288" s="210"/>
      <c r="AD288" s="210"/>
      <c r="AE288" s="210"/>
      <c r="AF288" s="210"/>
      <c r="AG288" s="210" t="s">
        <v>172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">
      <c r="A289" s="217"/>
      <c r="B289" s="218"/>
      <c r="C289" s="255" t="s">
        <v>457</v>
      </c>
      <c r="D289" s="251"/>
      <c r="E289" s="252">
        <v>2.15</v>
      </c>
      <c r="F289" s="221"/>
      <c r="G289" s="221"/>
      <c r="H289" s="221"/>
      <c r="I289" s="221"/>
      <c r="J289" s="221"/>
      <c r="K289" s="221"/>
      <c r="L289" s="221"/>
      <c r="M289" s="221"/>
      <c r="N289" s="220"/>
      <c r="O289" s="220"/>
      <c r="P289" s="220"/>
      <c r="Q289" s="220"/>
      <c r="R289" s="221"/>
      <c r="S289" s="221"/>
      <c r="T289" s="221"/>
      <c r="U289" s="221"/>
      <c r="V289" s="221"/>
      <c r="W289" s="221"/>
      <c r="X289" s="221"/>
      <c r="Y289" s="221"/>
      <c r="Z289" s="210"/>
      <c r="AA289" s="210"/>
      <c r="AB289" s="210"/>
      <c r="AC289" s="210"/>
      <c r="AD289" s="210"/>
      <c r="AE289" s="210"/>
      <c r="AF289" s="210"/>
      <c r="AG289" s="210" t="s">
        <v>172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ht="22.5" outlineLevel="1" x14ac:dyDescent="0.2">
      <c r="A290" s="238">
        <v>56</v>
      </c>
      <c r="B290" s="239" t="s">
        <v>633</v>
      </c>
      <c r="C290" s="246" t="s">
        <v>634</v>
      </c>
      <c r="D290" s="240" t="s">
        <v>167</v>
      </c>
      <c r="E290" s="241">
        <v>13.32</v>
      </c>
      <c r="F290" s="242"/>
      <c r="G290" s="243">
        <f>ROUND(E290*F290,2)</f>
        <v>0</v>
      </c>
      <c r="H290" s="242"/>
      <c r="I290" s="243">
        <f>ROUND(E290*H290,2)</f>
        <v>0</v>
      </c>
      <c r="J290" s="242"/>
      <c r="K290" s="243">
        <f>ROUND(E290*J290,2)</f>
        <v>0</v>
      </c>
      <c r="L290" s="243">
        <v>21</v>
      </c>
      <c r="M290" s="243">
        <f>G290*(1+L290/100)</f>
        <v>0</v>
      </c>
      <c r="N290" s="241">
        <v>0</v>
      </c>
      <c r="O290" s="241">
        <f>ROUND(E290*N290,2)</f>
        <v>0</v>
      </c>
      <c r="P290" s="241">
        <v>0</v>
      </c>
      <c r="Q290" s="241">
        <f>ROUND(E290*P290,2)</f>
        <v>0</v>
      </c>
      <c r="R290" s="243" t="s">
        <v>631</v>
      </c>
      <c r="S290" s="243" t="s">
        <v>144</v>
      </c>
      <c r="T290" s="244" t="s">
        <v>569</v>
      </c>
      <c r="U290" s="221">
        <v>1.6E-2</v>
      </c>
      <c r="V290" s="221">
        <f>ROUND(E290*U290,2)</f>
        <v>0.21</v>
      </c>
      <c r="W290" s="221"/>
      <c r="X290" s="221" t="s">
        <v>169</v>
      </c>
      <c r="Y290" s="221" t="s">
        <v>146</v>
      </c>
      <c r="Z290" s="210"/>
      <c r="AA290" s="210"/>
      <c r="AB290" s="210"/>
      <c r="AC290" s="210"/>
      <c r="AD290" s="210"/>
      <c r="AE290" s="210"/>
      <c r="AF290" s="210"/>
      <c r="AG290" s="210" t="s">
        <v>170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ht="33.75" outlineLevel="1" x14ac:dyDescent="0.2">
      <c r="A291" s="238">
        <v>57</v>
      </c>
      <c r="B291" s="239" t="s">
        <v>635</v>
      </c>
      <c r="C291" s="246" t="s">
        <v>636</v>
      </c>
      <c r="D291" s="240" t="s">
        <v>167</v>
      </c>
      <c r="E291" s="241">
        <v>13.32</v>
      </c>
      <c r="F291" s="242"/>
      <c r="G291" s="243">
        <f>ROUND(E291*F291,2)</f>
        <v>0</v>
      </c>
      <c r="H291" s="242"/>
      <c r="I291" s="243">
        <f>ROUND(E291*H291,2)</f>
        <v>0</v>
      </c>
      <c r="J291" s="242"/>
      <c r="K291" s="243">
        <f>ROUND(E291*J291,2)</f>
        <v>0</v>
      </c>
      <c r="L291" s="243">
        <v>21</v>
      </c>
      <c r="M291" s="243">
        <f>G291*(1+L291/100)</f>
        <v>0</v>
      </c>
      <c r="N291" s="241">
        <v>2.1000000000000001E-4</v>
      </c>
      <c r="O291" s="241">
        <f>ROUND(E291*N291,2)</f>
        <v>0</v>
      </c>
      <c r="P291" s="241">
        <v>0</v>
      </c>
      <c r="Q291" s="241">
        <f>ROUND(E291*P291,2)</f>
        <v>0</v>
      </c>
      <c r="R291" s="243" t="s">
        <v>631</v>
      </c>
      <c r="S291" s="243" t="s">
        <v>144</v>
      </c>
      <c r="T291" s="244" t="s">
        <v>569</v>
      </c>
      <c r="U291" s="221">
        <v>0.05</v>
      </c>
      <c r="V291" s="221">
        <f>ROUND(E291*U291,2)</f>
        <v>0.67</v>
      </c>
      <c r="W291" s="221"/>
      <c r="X291" s="221" t="s">
        <v>169</v>
      </c>
      <c r="Y291" s="221" t="s">
        <v>146</v>
      </c>
      <c r="Z291" s="210"/>
      <c r="AA291" s="210"/>
      <c r="AB291" s="210"/>
      <c r="AC291" s="210"/>
      <c r="AD291" s="210"/>
      <c r="AE291" s="210"/>
      <c r="AF291" s="210"/>
      <c r="AG291" s="210" t="s">
        <v>170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ht="22.5" outlineLevel="1" x14ac:dyDescent="0.2">
      <c r="A292" s="231">
        <v>58</v>
      </c>
      <c r="B292" s="232" t="s">
        <v>637</v>
      </c>
      <c r="C292" s="247" t="s">
        <v>638</v>
      </c>
      <c r="D292" s="233" t="s">
        <v>167</v>
      </c>
      <c r="E292" s="234">
        <v>13.32</v>
      </c>
      <c r="F292" s="235"/>
      <c r="G292" s="236">
        <f>ROUND(E292*F292,2)</f>
        <v>0</v>
      </c>
      <c r="H292" s="235"/>
      <c r="I292" s="236">
        <f>ROUND(E292*H292,2)</f>
        <v>0</v>
      </c>
      <c r="J292" s="235"/>
      <c r="K292" s="236">
        <f>ROUND(E292*J292,2)</f>
        <v>0</v>
      </c>
      <c r="L292" s="236">
        <v>21</v>
      </c>
      <c r="M292" s="236">
        <f>G292*(1+L292/100)</f>
        <v>0</v>
      </c>
      <c r="N292" s="234">
        <v>6.9300000000000004E-3</v>
      </c>
      <c r="O292" s="234">
        <f>ROUND(E292*N292,2)</f>
        <v>0.09</v>
      </c>
      <c r="P292" s="234">
        <v>0</v>
      </c>
      <c r="Q292" s="234">
        <f>ROUND(E292*P292,2)</f>
        <v>0</v>
      </c>
      <c r="R292" s="236" t="s">
        <v>631</v>
      </c>
      <c r="S292" s="236" t="s">
        <v>144</v>
      </c>
      <c r="T292" s="237" t="s">
        <v>569</v>
      </c>
      <c r="U292" s="221">
        <v>1.3466</v>
      </c>
      <c r="V292" s="221">
        <f>ROUND(E292*U292,2)</f>
        <v>17.940000000000001</v>
      </c>
      <c r="W292" s="221"/>
      <c r="X292" s="221" t="s">
        <v>169</v>
      </c>
      <c r="Y292" s="221" t="s">
        <v>146</v>
      </c>
      <c r="Z292" s="210"/>
      <c r="AA292" s="210"/>
      <c r="AB292" s="210"/>
      <c r="AC292" s="210"/>
      <c r="AD292" s="210"/>
      <c r="AE292" s="210"/>
      <c r="AF292" s="210"/>
      <c r="AG292" s="210" t="s">
        <v>170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55" t="s">
        <v>639</v>
      </c>
      <c r="D293" s="251"/>
      <c r="E293" s="252"/>
      <c r="F293" s="221"/>
      <c r="G293" s="221"/>
      <c r="H293" s="221"/>
      <c r="I293" s="221"/>
      <c r="J293" s="221"/>
      <c r="K293" s="221"/>
      <c r="L293" s="221"/>
      <c r="M293" s="221"/>
      <c r="N293" s="220"/>
      <c r="O293" s="220"/>
      <c r="P293" s="220"/>
      <c r="Q293" s="220"/>
      <c r="R293" s="221"/>
      <c r="S293" s="221"/>
      <c r="T293" s="221"/>
      <c r="U293" s="221"/>
      <c r="V293" s="221"/>
      <c r="W293" s="221"/>
      <c r="X293" s="221"/>
      <c r="Y293" s="221"/>
      <c r="Z293" s="210"/>
      <c r="AA293" s="210"/>
      <c r="AB293" s="210"/>
      <c r="AC293" s="210"/>
      <c r="AD293" s="210"/>
      <c r="AE293" s="210"/>
      <c r="AF293" s="210"/>
      <c r="AG293" s="210" t="s">
        <v>172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">
      <c r="A294" s="217"/>
      <c r="B294" s="218"/>
      <c r="C294" s="255" t="s">
        <v>451</v>
      </c>
      <c r="D294" s="251"/>
      <c r="E294" s="252">
        <v>1.78</v>
      </c>
      <c r="F294" s="221"/>
      <c r="G294" s="221"/>
      <c r="H294" s="221"/>
      <c r="I294" s="221"/>
      <c r="J294" s="221"/>
      <c r="K294" s="221"/>
      <c r="L294" s="221"/>
      <c r="M294" s="221"/>
      <c r="N294" s="220"/>
      <c r="O294" s="220"/>
      <c r="P294" s="220"/>
      <c r="Q294" s="220"/>
      <c r="R294" s="221"/>
      <c r="S294" s="221"/>
      <c r="T294" s="221"/>
      <c r="U294" s="221"/>
      <c r="V294" s="221"/>
      <c r="W294" s="221"/>
      <c r="X294" s="221"/>
      <c r="Y294" s="221"/>
      <c r="Z294" s="210"/>
      <c r="AA294" s="210"/>
      <c r="AB294" s="210"/>
      <c r="AC294" s="210"/>
      <c r="AD294" s="210"/>
      <c r="AE294" s="210"/>
      <c r="AF294" s="210"/>
      <c r="AG294" s="210" t="s">
        <v>172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">
      <c r="A295" s="217"/>
      <c r="B295" s="218"/>
      <c r="C295" s="255" t="s">
        <v>452</v>
      </c>
      <c r="D295" s="251"/>
      <c r="E295" s="252">
        <v>1.67</v>
      </c>
      <c r="F295" s="221"/>
      <c r="G295" s="221"/>
      <c r="H295" s="221"/>
      <c r="I295" s="221"/>
      <c r="J295" s="221"/>
      <c r="K295" s="221"/>
      <c r="L295" s="221"/>
      <c r="M295" s="221"/>
      <c r="N295" s="220"/>
      <c r="O295" s="220"/>
      <c r="P295" s="220"/>
      <c r="Q295" s="220"/>
      <c r="R295" s="221"/>
      <c r="S295" s="221"/>
      <c r="T295" s="221"/>
      <c r="U295" s="221"/>
      <c r="V295" s="221"/>
      <c r="W295" s="221"/>
      <c r="X295" s="221"/>
      <c r="Y295" s="221"/>
      <c r="Z295" s="210"/>
      <c r="AA295" s="210"/>
      <c r="AB295" s="210"/>
      <c r="AC295" s="210"/>
      <c r="AD295" s="210"/>
      <c r="AE295" s="210"/>
      <c r="AF295" s="210"/>
      <c r="AG295" s="210" t="s">
        <v>172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">
      <c r="A296" s="217"/>
      <c r="B296" s="218"/>
      <c r="C296" s="255" t="s">
        <v>453</v>
      </c>
      <c r="D296" s="251"/>
      <c r="E296" s="252">
        <v>2.3199999999999998</v>
      </c>
      <c r="F296" s="221"/>
      <c r="G296" s="221"/>
      <c r="H296" s="221"/>
      <c r="I296" s="221"/>
      <c r="J296" s="221"/>
      <c r="K296" s="221"/>
      <c r="L296" s="221"/>
      <c r="M296" s="221"/>
      <c r="N296" s="220"/>
      <c r="O296" s="220"/>
      <c r="P296" s="220"/>
      <c r="Q296" s="220"/>
      <c r="R296" s="221"/>
      <c r="S296" s="221"/>
      <c r="T296" s="221"/>
      <c r="U296" s="221"/>
      <c r="V296" s="221"/>
      <c r="W296" s="221"/>
      <c r="X296" s="221"/>
      <c r="Y296" s="221"/>
      <c r="Z296" s="210"/>
      <c r="AA296" s="210"/>
      <c r="AB296" s="210"/>
      <c r="AC296" s="210"/>
      <c r="AD296" s="210"/>
      <c r="AE296" s="210"/>
      <c r="AF296" s="210"/>
      <c r="AG296" s="210" t="s">
        <v>172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3" x14ac:dyDescent="0.2">
      <c r="A297" s="217"/>
      <c r="B297" s="218"/>
      <c r="C297" s="255" t="s">
        <v>455</v>
      </c>
      <c r="D297" s="251"/>
      <c r="E297" s="252">
        <v>1.37</v>
      </c>
      <c r="F297" s="221"/>
      <c r="G297" s="221"/>
      <c r="H297" s="221"/>
      <c r="I297" s="221"/>
      <c r="J297" s="221"/>
      <c r="K297" s="221"/>
      <c r="L297" s="221"/>
      <c r="M297" s="221"/>
      <c r="N297" s="220"/>
      <c r="O297" s="220"/>
      <c r="P297" s="220"/>
      <c r="Q297" s="220"/>
      <c r="R297" s="221"/>
      <c r="S297" s="221"/>
      <c r="T297" s="221"/>
      <c r="U297" s="221"/>
      <c r="V297" s="221"/>
      <c r="W297" s="221"/>
      <c r="X297" s="221"/>
      <c r="Y297" s="221"/>
      <c r="Z297" s="210"/>
      <c r="AA297" s="210"/>
      <c r="AB297" s="210"/>
      <c r="AC297" s="210"/>
      <c r="AD297" s="210"/>
      <c r="AE297" s="210"/>
      <c r="AF297" s="210"/>
      <c r="AG297" s="210" t="s">
        <v>172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3" x14ac:dyDescent="0.2">
      <c r="A298" s="217"/>
      <c r="B298" s="218"/>
      <c r="C298" s="255" t="s">
        <v>457</v>
      </c>
      <c r="D298" s="251"/>
      <c r="E298" s="252">
        <v>2.15</v>
      </c>
      <c r="F298" s="221"/>
      <c r="G298" s="221"/>
      <c r="H298" s="221"/>
      <c r="I298" s="221"/>
      <c r="J298" s="221"/>
      <c r="K298" s="221"/>
      <c r="L298" s="221"/>
      <c r="M298" s="221"/>
      <c r="N298" s="220"/>
      <c r="O298" s="220"/>
      <c r="P298" s="220"/>
      <c r="Q298" s="220"/>
      <c r="R298" s="221"/>
      <c r="S298" s="221"/>
      <c r="T298" s="221"/>
      <c r="U298" s="221"/>
      <c r="V298" s="221"/>
      <c r="W298" s="221"/>
      <c r="X298" s="221"/>
      <c r="Y298" s="221"/>
      <c r="Z298" s="210"/>
      <c r="AA298" s="210"/>
      <c r="AB298" s="210"/>
      <c r="AC298" s="210"/>
      <c r="AD298" s="210"/>
      <c r="AE298" s="210"/>
      <c r="AF298" s="210"/>
      <c r="AG298" s="210" t="s">
        <v>172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3" x14ac:dyDescent="0.2">
      <c r="A299" s="217"/>
      <c r="B299" s="218"/>
      <c r="C299" s="255" t="s">
        <v>640</v>
      </c>
      <c r="D299" s="251"/>
      <c r="E299" s="252"/>
      <c r="F299" s="221"/>
      <c r="G299" s="221"/>
      <c r="H299" s="221"/>
      <c r="I299" s="221"/>
      <c r="J299" s="221"/>
      <c r="K299" s="221"/>
      <c r="L299" s="221"/>
      <c r="M299" s="221"/>
      <c r="N299" s="220"/>
      <c r="O299" s="220"/>
      <c r="P299" s="220"/>
      <c r="Q299" s="220"/>
      <c r="R299" s="221"/>
      <c r="S299" s="221"/>
      <c r="T299" s="221"/>
      <c r="U299" s="221"/>
      <c r="V299" s="221"/>
      <c r="W299" s="221"/>
      <c r="X299" s="221"/>
      <c r="Y299" s="221"/>
      <c r="Z299" s="210"/>
      <c r="AA299" s="210"/>
      <c r="AB299" s="210"/>
      <c r="AC299" s="210"/>
      <c r="AD299" s="210"/>
      <c r="AE299" s="210"/>
      <c r="AF299" s="210"/>
      <c r="AG299" s="210" t="s">
        <v>172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3" x14ac:dyDescent="0.2">
      <c r="A300" s="217"/>
      <c r="B300" s="218"/>
      <c r="C300" s="255" t="s">
        <v>454</v>
      </c>
      <c r="D300" s="251"/>
      <c r="E300" s="252">
        <v>1.27</v>
      </c>
      <c r="F300" s="221"/>
      <c r="G300" s="221"/>
      <c r="H300" s="221"/>
      <c r="I300" s="221"/>
      <c r="J300" s="221"/>
      <c r="K300" s="221"/>
      <c r="L300" s="221"/>
      <c r="M300" s="221"/>
      <c r="N300" s="220"/>
      <c r="O300" s="220"/>
      <c r="P300" s="220"/>
      <c r="Q300" s="220"/>
      <c r="R300" s="221"/>
      <c r="S300" s="221"/>
      <c r="T300" s="221"/>
      <c r="U300" s="221"/>
      <c r="V300" s="221"/>
      <c r="W300" s="221"/>
      <c r="X300" s="221"/>
      <c r="Y300" s="221"/>
      <c r="Z300" s="210"/>
      <c r="AA300" s="210"/>
      <c r="AB300" s="210"/>
      <c r="AC300" s="210"/>
      <c r="AD300" s="210"/>
      <c r="AE300" s="210"/>
      <c r="AF300" s="210"/>
      <c r="AG300" s="210" t="s">
        <v>172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">
      <c r="A301" s="217"/>
      <c r="B301" s="218"/>
      <c r="C301" s="255" t="s">
        <v>456</v>
      </c>
      <c r="D301" s="251"/>
      <c r="E301" s="252">
        <v>2.76</v>
      </c>
      <c r="F301" s="221"/>
      <c r="G301" s="221"/>
      <c r="H301" s="221"/>
      <c r="I301" s="221"/>
      <c r="J301" s="221"/>
      <c r="K301" s="221"/>
      <c r="L301" s="221"/>
      <c r="M301" s="221"/>
      <c r="N301" s="220"/>
      <c r="O301" s="220"/>
      <c r="P301" s="220"/>
      <c r="Q301" s="220"/>
      <c r="R301" s="221"/>
      <c r="S301" s="221"/>
      <c r="T301" s="221"/>
      <c r="U301" s="221"/>
      <c r="V301" s="221"/>
      <c r="W301" s="221"/>
      <c r="X301" s="221"/>
      <c r="Y301" s="221"/>
      <c r="Z301" s="210"/>
      <c r="AA301" s="210"/>
      <c r="AB301" s="210"/>
      <c r="AC301" s="210"/>
      <c r="AD301" s="210"/>
      <c r="AE301" s="210"/>
      <c r="AF301" s="210"/>
      <c r="AG301" s="210" t="s">
        <v>172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ht="22.5" outlineLevel="1" x14ac:dyDescent="0.2">
      <c r="A302" s="231">
        <v>59</v>
      </c>
      <c r="B302" s="232" t="s">
        <v>641</v>
      </c>
      <c r="C302" s="247" t="s">
        <v>642</v>
      </c>
      <c r="D302" s="233" t="s">
        <v>167</v>
      </c>
      <c r="E302" s="234">
        <v>13.32</v>
      </c>
      <c r="F302" s="235"/>
      <c r="G302" s="236">
        <f>ROUND(E302*F302,2)</f>
        <v>0</v>
      </c>
      <c r="H302" s="235"/>
      <c r="I302" s="236">
        <f>ROUND(E302*H302,2)</f>
        <v>0</v>
      </c>
      <c r="J302" s="235"/>
      <c r="K302" s="236">
        <f>ROUND(E302*J302,2)</f>
        <v>0</v>
      </c>
      <c r="L302" s="236">
        <v>21</v>
      </c>
      <c r="M302" s="236">
        <f>G302*(1+L302/100)</f>
        <v>0</v>
      </c>
      <c r="N302" s="234">
        <v>0</v>
      </c>
      <c r="O302" s="234">
        <f>ROUND(E302*N302,2)</f>
        <v>0</v>
      </c>
      <c r="P302" s="234">
        <v>0</v>
      </c>
      <c r="Q302" s="234">
        <f>ROUND(E302*P302,2)</f>
        <v>0</v>
      </c>
      <c r="R302" s="236" t="s">
        <v>631</v>
      </c>
      <c r="S302" s="236" t="s">
        <v>144</v>
      </c>
      <c r="T302" s="237" t="s">
        <v>569</v>
      </c>
      <c r="U302" s="221">
        <v>0.03</v>
      </c>
      <c r="V302" s="221">
        <f>ROUND(E302*U302,2)</f>
        <v>0.4</v>
      </c>
      <c r="W302" s="221"/>
      <c r="X302" s="221" t="s">
        <v>169</v>
      </c>
      <c r="Y302" s="221" t="s">
        <v>146</v>
      </c>
      <c r="Z302" s="210"/>
      <c r="AA302" s="210"/>
      <c r="AB302" s="210"/>
      <c r="AC302" s="210"/>
      <c r="AD302" s="210"/>
      <c r="AE302" s="210"/>
      <c r="AF302" s="210"/>
      <c r="AG302" s="210" t="s">
        <v>170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17"/>
      <c r="B303" s="218"/>
      <c r="C303" s="255" t="s">
        <v>639</v>
      </c>
      <c r="D303" s="251"/>
      <c r="E303" s="252"/>
      <c r="F303" s="221"/>
      <c r="G303" s="221"/>
      <c r="H303" s="221"/>
      <c r="I303" s="221"/>
      <c r="J303" s="221"/>
      <c r="K303" s="221"/>
      <c r="L303" s="221"/>
      <c r="M303" s="221"/>
      <c r="N303" s="220"/>
      <c r="O303" s="220"/>
      <c r="P303" s="220"/>
      <c r="Q303" s="220"/>
      <c r="R303" s="221"/>
      <c r="S303" s="221"/>
      <c r="T303" s="221"/>
      <c r="U303" s="221"/>
      <c r="V303" s="221"/>
      <c r="W303" s="221"/>
      <c r="X303" s="221"/>
      <c r="Y303" s="221"/>
      <c r="Z303" s="210"/>
      <c r="AA303" s="210"/>
      <c r="AB303" s="210"/>
      <c r="AC303" s="210"/>
      <c r="AD303" s="210"/>
      <c r="AE303" s="210"/>
      <c r="AF303" s="210"/>
      <c r="AG303" s="210" t="s">
        <v>172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3" x14ac:dyDescent="0.2">
      <c r="A304" s="217"/>
      <c r="B304" s="218"/>
      <c r="C304" s="255" t="s">
        <v>451</v>
      </c>
      <c r="D304" s="251"/>
      <c r="E304" s="252">
        <v>1.78</v>
      </c>
      <c r="F304" s="221"/>
      <c r="G304" s="221"/>
      <c r="H304" s="221"/>
      <c r="I304" s="221"/>
      <c r="J304" s="221"/>
      <c r="K304" s="221"/>
      <c r="L304" s="221"/>
      <c r="M304" s="221"/>
      <c r="N304" s="220"/>
      <c r="O304" s="220"/>
      <c r="P304" s="220"/>
      <c r="Q304" s="220"/>
      <c r="R304" s="221"/>
      <c r="S304" s="221"/>
      <c r="T304" s="221"/>
      <c r="U304" s="221"/>
      <c r="V304" s="221"/>
      <c r="W304" s="221"/>
      <c r="X304" s="221"/>
      <c r="Y304" s="221"/>
      <c r="Z304" s="210"/>
      <c r="AA304" s="210"/>
      <c r="AB304" s="210"/>
      <c r="AC304" s="210"/>
      <c r="AD304" s="210"/>
      <c r="AE304" s="210"/>
      <c r="AF304" s="210"/>
      <c r="AG304" s="210" t="s">
        <v>172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17"/>
      <c r="B305" s="218"/>
      <c r="C305" s="255" t="s">
        <v>452</v>
      </c>
      <c r="D305" s="251"/>
      <c r="E305" s="252">
        <v>1.67</v>
      </c>
      <c r="F305" s="221"/>
      <c r="G305" s="221"/>
      <c r="H305" s="221"/>
      <c r="I305" s="221"/>
      <c r="J305" s="221"/>
      <c r="K305" s="221"/>
      <c r="L305" s="221"/>
      <c r="M305" s="221"/>
      <c r="N305" s="220"/>
      <c r="O305" s="220"/>
      <c r="P305" s="220"/>
      <c r="Q305" s="220"/>
      <c r="R305" s="221"/>
      <c r="S305" s="221"/>
      <c r="T305" s="221"/>
      <c r="U305" s="221"/>
      <c r="V305" s="221"/>
      <c r="W305" s="221"/>
      <c r="X305" s="221"/>
      <c r="Y305" s="221"/>
      <c r="Z305" s="210"/>
      <c r="AA305" s="210"/>
      <c r="AB305" s="210"/>
      <c r="AC305" s="210"/>
      <c r="AD305" s="210"/>
      <c r="AE305" s="210"/>
      <c r="AF305" s="210"/>
      <c r="AG305" s="210" t="s">
        <v>172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">
      <c r="A306" s="217"/>
      <c r="B306" s="218"/>
      <c r="C306" s="255" t="s">
        <v>453</v>
      </c>
      <c r="D306" s="251"/>
      <c r="E306" s="252">
        <v>2.3199999999999998</v>
      </c>
      <c r="F306" s="221"/>
      <c r="G306" s="221"/>
      <c r="H306" s="221"/>
      <c r="I306" s="221"/>
      <c r="J306" s="221"/>
      <c r="K306" s="221"/>
      <c r="L306" s="221"/>
      <c r="M306" s="221"/>
      <c r="N306" s="220"/>
      <c r="O306" s="220"/>
      <c r="P306" s="220"/>
      <c r="Q306" s="220"/>
      <c r="R306" s="221"/>
      <c r="S306" s="221"/>
      <c r="T306" s="221"/>
      <c r="U306" s="221"/>
      <c r="V306" s="221"/>
      <c r="W306" s="221"/>
      <c r="X306" s="221"/>
      <c r="Y306" s="221"/>
      <c r="Z306" s="210"/>
      <c r="AA306" s="210"/>
      <c r="AB306" s="210"/>
      <c r="AC306" s="210"/>
      <c r="AD306" s="210"/>
      <c r="AE306" s="210"/>
      <c r="AF306" s="210"/>
      <c r="AG306" s="210" t="s">
        <v>172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">
      <c r="A307" s="217"/>
      <c r="B307" s="218"/>
      <c r="C307" s="255" t="s">
        <v>455</v>
      </c>
      <c r="D307" s="251"/>
      <c r="E307" s="252">
        <v>1.37</v>
      </c>
      <c r="F307" s="221"/>
      <c r="G307" s="221"/>
      <c r="H307" s="221"/>
      <c r="I307" s="221"/>
      <c r="J307" s="221"/>
      <c r="K307" s="221"/>
      <c r="L307" s="221"/>
      <c r="M307" s="221"/>
      <c r="N307" s="220"/>
      <c r="O307" s="220"/>
      <c r="P307" s="220"/>
      <c r="Q307" s="220"/>
      <c r="R307" s="221"/>
      <c r="S307" s="221"/>
      <c r="T307" s="221"/>
      <c r="U307" s="221"/>
      <c r="V307" s="221"/>
      <c r="W307" s="221"/>
      <c r="X307" s="221"/>
      <c r="Y307" s="221"/>
      <c r="Z307" s="210"/>
      <c r="AA307" s="210"/>
      <c r="AB307" s="210"/>
      <c r="AC307" s="210"/>
      <c r="AD307" s="210"/>
      <c r="AE307" s="210"/>
      <c r="AF307" s="210"/>
      <c r="AG307" s="210" t="s">
        <v>172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3" x14ac:dyDescent="0.2">
      <c r="A308" s="217"/>
      <c r="B308" s="218"/>
      <c r="C308" s="255" t="s">
        <v>457</v>
      </c>
      <c r="D308" s="251"/>
      <c r="E308" s="252">
        <v>2.15</v>
      </c>
      <c r="F308" s="221"/>
      <c r="G308" s="221"/>
      <c r="H308" s="221"/>
      <c r="I308" s="221"/>
      <c r="J308" s="221"/>
      <c r="K308" s="221"/>
      <c r="L308" s="221"/>
      <c r="M308" s="221"/>
      <c r="N308" s="220"/>
      <c r="O308" s="220"/>
      <c r="P308" s="220"/>
      <c r="Q308" s="220"/>
      <c r="R308" s="221"/>
      <c r="S308" s="221"/>
      <c r="T308" s="221"/>
      <c r="U308" s="221"/>
      <c r="V308" s="221"/>
      <c r="W308" s="221"/>
      <c r="X308" s="221"/>
      <c r="Y308" s="221"/>
      <c r="Z308" s="210"/>
      <c r="AA308" s="210"/>
      <c r="AB308" s="210"/>
      <c r="AC308" s="210"/>
      <c r="AD308" s="210"/>
      <c r="AE308" s="210"/>
      <c r="AF308" s="210"/>
      <c r="AG308" s="210" t="s">
        <v>172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3" x14ac:dyDescent="0.2">
      <c r="A309" s="217"/>
      <c r="B309" s="218"/>
      <c r="C309" s="255" t="s">
        <v>640</v>
      </c>
      <c r="D309" s="251"/>
      <c r="E309" s="252"/>
      <c r="F309" s="221"/>
      <c r="G309" s="221"/>
      <c r="H309" s="221"/>
      <c r="I309" s="221"/>
      <c r="J309" s="221"/>
      <c r="K309" s="221"/>
      <c r="L309" s="221"/>
      <c r="M309" s="221"/>
      <c r="N309" s="220"/>
      <c r="O309" s="220"/>
      <c r="P309" s="220"/>
      <c r="Q309" s="220"/>
      <c r="R309" s="221"/>
      <c r="S309" s="221"/>
      <c r="T309" s="221"/>
      <c r="U309" s="221"/>
      <c r="V309" s="221"/>
      <c r="W309" s="221"/>
      <c r="X309" s="221"/>
      <c r="Y309" s="221"/>
      <c r="Z309" s="210"/>
      <c r="AA309" s="210"/>
      <c r="AB309" s="210"/>
      <c r="AC309" s="210"/>
      <c r="AD309" s="210"/>
      <c r="AE309" s="210"/>
      <c r="AF309" s="210"/>
      <c r="AG309" s="210" t="s">
        <v>172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3" x14ac:dyDescent="0.2">
      <c r="A310" s="217"/>
      <c r="B310" s="218"/>
      <c r="C310" s="255" t="s">
        <v>454</v>
      </c>
      <c r="D310" s="251"/>
      <c r="E310" s="252">
        <v>1.27</v>
      </c>
      <c r="F310" s="221"/>
      <c r="G310" s="221"/>
      <c r="H310" s="221"/>
      <c r="I310" s="221"/>
      <c r="J310" s="221"/>
      <c r="K310" s="221"/>
      <c r="L310" s="221"/>
      <c r="M310" s="221"/>
      <c r="N310" s="220"/>
      <c r="O310" s="220"/>
      <c r="P310" s="220"/>
      <c r="Q310" s="220"/>
      <c r="R310" s="221"/>
      <c r="S310" s="221"/>
      <c r="T310" s="221"/>
      <c r="U310" s="221"/>
      <c r="V310" s="221"/>
      <c r="W310" s="221"/>
      <c r="X310" s="221"/>
      <c r="Y310" s="221"/>
      <c r="Z310" s="210"/>
      <c r="AA310" s="210"/>
      <c r="AB310" s="210"/>
      <c r="AC310" s="210"/>
      <c r="AD310" s="210"/>
      <c r="AE310" s="210"/>
      <c r="AF310" s="210"/>
      <c r="AG310" s="210" t="s">
        <v>172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3" x14ac:dyDescent="0.2">
      <c r="A311" s="217"/>
      <c r="B311" s="218"/>
      <c r="C311" s="255" t="s">
        <v>456</v>
      </c>
      <c r="D311" s="251"/>
      <c r="E311" s="252">
        <v>2.76</v>
      </c>
      <c r="F311" s="221"/>
      <c r="G311" s="221"/>
      <c r="H311" s="221"/>
      <c r="I311" s="221"/>
      <c r="J311" s="221"/>
      <c r="K311" s="221"/>
      <c r="L311" s="221"/>
      <c r="M311" s="221"/>
      <c r="N311" s="220"/>
      <c r="O311" s="220"/>
      <c r="P311" s="220"/>
      <c r="Q311" s="220"/>
      <c r="R311" s="221"/>
      <c r="S311" s="221"/>
      <c r="T311" s="221"/>
      <c r="U311" s="221"/>
      <c r="V311" s="221"/>
      <c r="W311" s="221"/>
      <c r="X311" s="221"/>
      <c r="Y311" s="221"/>
      <c r="Z311" s="210"/>
      <c r="AA311" s="210"/>
      <c r="AB311" s="210"/>
      <c r="AC311" s="210"/>
      <c r="AD311" s="210"/>
      <c r="AE311" s="210"/>
      <c r="AF311" s="210"/>
      <c r="AG311" s="210" t="s">
        <v>172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38">
        <v>60</v>
      </c>
      <c r="B312" s="239" t="s">
        <v>643</v>
      </c>
      <c r="C312" s="246" t="s">
        <v>644</v>
      </c>
      <c r="D312" s="240" t="s">
        <v>167</v>
      </c>
      <c r="E312" s="241">
        <v>13.32</v>
      </c>
      <c r="F312" s="242"/>
      <c r="G312" s="243">
        <f>ROUND(E312*F312,2)</f>
        <v>0</v>
      </c>
      <c r="H312" s="242"/>
      <c r="I312" s="243">
        <f>ROUND(E312*H312,2)</f>
        <v>0</v>
      </c>
      <c r="J312" s="242"/>
      <c r="K312" s="243">
        <f>ROUND(E312*J312,2)</f>
        <v>0</v>
      </c>
      <c r="L312" s="243">
        <v>21</v>
      </c>
      <c r="M312" s="243">
        <f>G312*(1+L312/100)</f>
        <v>0</v>
      </c>
      <c r="N312" s="241">
        <v>1.1999999999999999E-3</v>
      </c>
      <c r="O312" s="241">
        <f>ROUND(E312*N312,2)</f>
        <v>0.02</v>
      </c>
      <c r="P312" s="241">
        <v>0</v>
      </c>
      <c r="Q312" s="241">
        <f>ROUND(E312*P312,2)</f>
        <v>0</v>
      </c>
      <c r="R312" s="243" t="s">
        <v>631</v>
      </c>
      <c r="S312" s="243" t="s">
        <v>144</v>
      </c>
      <c r="T312" s="244" t="s">
        <v>569</v>
      </c>
      <c r="U312" s="221">
        <v>0</v>
      </c>
      <c r="V312" s="221">
        <f>ROUND(E312*U312,2)</f>
        <v>0</v>
      </c>
      <c r="W312" s="221"/>
      <c r="X312" s="221" t="s">
        <v>169</v>
      </c>
      <c r="Y312" s="221" t="s">
        <v>146</v>
      </c>
      <c r="Z312" s="210"/>
      <c r="AA312" s="210"/>
      <c r="AB312" s="210"/>
      <c r="AC312" s="210"/>
      <c r="AD312" s="210"/>
      <c r="AE312" s="210"/>
      <c r="AF312" s="210"/>
      <c r="AG312" s="210" t="s">
        <v>170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22.5" outlineLevel="1" x14ac:dyDescent="0.2">
      <c r="A313" s="231">
        <v>61</v>
      </c>
      <c r="B313" s="232" t="s">
        <v>645</v>
      </c>
      <c r="C313" s="247" t="s">
        <v>646</v>
      </c>
      <c r="D313" s="233" t="s">
        <v>515</v>
      </c>
      <c r="E313" s="234">
        <v>74.319999999999993</v>
      </c>
      <c r="F313" s="235"/>
      <c r="G313" s="236">
        <f>ROUND(E313*F313,2)</f>
        <v>0</v>
      </c>
      <c r="H313" s="235"/>
      <c r="I313" s="236">
        <f>ROUND(E313*H313,2)</f>
        <v>0</v>
      </c>
      <c r="J313" s="235"/>
      <c r="K313" s="236">
        <f>ROUND(E313*J313,2)</f>
        <v>0</v>
      </c>
      <c r="L313" s="236">
        <v>21</v>
      </c>
      <c r="M313" s="236">
        <f>G313*(1+L313/100)</f>
        <v>0</v>
      </c>
      <c r="N313" s="234">
        <v>1E-3</v>
      </c>
      <c r="O313" s="234">
        <f>ROUND(E313*N313,2)</f>
        <v>7.0000000000000007E-2</v>
      </c>
      <c r="P313" s="234">
        <v>0</v>
      </c>
      <c r="Q313" s="234">
        <f>ROUND(E313*P313,2)</f>
        <v>0</v>
      </c>
      <c r="R313" s="236" t="s">
        <v>516</v>
      </c>
      <c r="S313" s="236" t="s">
        <v>144</v>
      </c>
      <c r="T313" s="237" t="s">
        <v>144</v>
      </c>
      <c r="U313" s="221">
        <v>0</v>
      </c>
      <c r="V313" s="221">
        <f>ROUND(E313*U313,2)</f>
        <v>0</v>
      </c>
      <c r="W313" s="221"/>
      <c r="X313" s="221" t="s">
        <v>517</v>
      </c>
      <c r="Y313" s="221" t="s">
        <v>146</v>
      </c>
      <c r="Z313" s="210"/>
      <c r="AA313" s="210"/>
      <c r="AB313" s="210"/>
      <c r="AC313" s="210"/>
      <c r="AD313" s="210"/>
      <c r="AE313" s="210"/>
      <c r="AF313" s="210"/>
      <c r="AG313" s="210" t="s">
        <v>518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">
      <c r="A314" s="217"/>
      <c r="B314" s="218"/>
      <c r="C314" s="255" t="s">
        <v>647</v>
      </c>
      <c r="D314" s="251"/>
      <c r="E314" s="252">
        <v>74.319999999999993</v>
      </c>
      <c r="F314" s="221"/>
      <c r="G314" s="221"/>
      <c r="H314" s="221"/>
      <c r="I314" s="221"/>
      <c r="J314" s="221"/>
      <c r="K314" s="221"/>
      <c r="L314" s="221"/>
      <c r="M314" s="221"/>
      <c r="N314" s="220"/>
      <c r="O314" s="220"/>
      <c r="P314" s="220"/>
      <c r="Q314" s="220"/>
      <c r="R314" s="221"/>
      <c r="S314" s="221"/>
      <c r="T314" s="221"/>
      <c r="U314" s="221"/>
      <c r="V314" s="221"/>
      <c r="W314" s="221"/>
      <c r="X314" s="221"/>
      <c r="Y314" s="221"/>
      <c r="Z314" s="210"/>
      <c r="AA314" s="210"/>
      <c r="AB314" s="210"/>
      <c r="AC314" s="210"/>
      <c r="AD314" s="210"/>
      <c r="AE314" s="210"/>
      <c r="AF314" s="210"/>
      <c r="AG314" s="210" t="s">
        <v>172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ht="22.5" outlineLevel="1" x14ac:dyDescent="0.2">
      <c r="A315" s="231">
        <v>62</v>
      </c>
      <c r="B315" s="232" t="s">
        <v>648</v>
      </c>
      <c r="C315" s="247" t="s">
        <v>649</v>
      </c>
      <c r="D315" s="233" t="s">
        <v>167</v>
      </c>
      <c r="E315" s="234">
        <v>14.651999999999999</v>
      </c>
      <c r="F315" s="235"/>
      <c r="G315" s="236">
        <f>ROUND(E315*F315,2)</f>
        <v>0</v>
      </c>
      <c r="H315" s="235"/>
      <c r="I315" s="236">
        <f>ROUND(E315*H315,2)</f>
        <v>0</v>
      </c>
      <c r="J315" s="235"/>
      <c r="K315" s="236">
        <f>ROUND(E315*J315,2)</f>
        <v>0</v>
      </c>
      <c r="L315" s="236">
        <v>21</v>
      </c>
      <c r="M315" s="236">
        <f>G315*(1+L315/100)</f>
        <v>0</v>
      </c>
      <c r="N315" s="234">
        <v>1.9199999999999998E-2</v>
      </c>
      <c r="O315" s="234">
        <f>ROUND(E315*N315,2)</f>
        <v>0.28000000000000003</v>
      </c>
      <c r="P315" s="234">
        <v>0</v>
      </c>
      <c r="Q315" s="234">
        <f>ROUND(E315*P315,2)</f>
        <v>0</v>
      </c>
      <c r="R315" s="236" t="s">
        <v>516</v>
      </c>
      <c r="S315" s="236" t="s">
        <v>144</v>
      </c>
      <c r="T315" s="237" t="s">
        <v>569</v>
      </c>
      <c r="U315" s="221">
        <v>0</v>
      </c>
      <c r="V315" s="221">
        <f>ROUND(E315*U315,2)</f>
        <v>0</v>
      </c>
      <c r="W315" s="221"/>
      <c r="X315" s="221" t="s">
        <v>517</v>
      </c>
      <c r="Y315" s="221" t="s">
        <v>146</v>
      </c>
      <c r="Z315" s="210"/>
      <c r="AA315" s="210"/>
      <c r="AB315" s="210"/>
      <c r="AC315" s="210"/>
      <c r="AD315" s="210"/>
      <c r="AE315" s="210"/>
      <c r="AF315" s="210"/>
      <c r="AG315" s="210" t="s">
        <v>518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">
      <c r="A316" s="217"/>
      <c r="B316" s="218"/>
      <c r="C316" s="255" t="s">
        <v>650</v>
      </c>
      <c r="D316" s="251"/>
      <c r="E316" s="252">
        <v>14.651999999999999</v>
      </c>
      <c r="F316" s="221"/>
      <c r="G316" s="221"/>
      <c r="H316" s="221"/>
      <c r="I316" s="221"/>
      <c r="J316" s="221"/>
      <c r="K316" s="221"/>
      <c r="L316" s="221"/>
      <c r="M316" s="221"/>
      <c r="N316" s="220"/>
      <c r="O316" s="220"/>
      <c r="P316" s="220"/>
      <c r="Q316" s="220"/>
      <c r="R316" s="221"/>
      <c r="S316" s="221"/>
      <c r="T316" s="221"/>
      <c r="U316" s="221"/>
      <c r="V316" s="221"/>
      <c r="W316" s="221"/>
      <c r="X316" s="221"/>
      <c r="Y316" s="221"/>
      <c r="Z316" s="210"/>
      <c r="AA316" s="210"/>
      <c r="AB316" s="210"/>
      <c r="AC316" s="210"/>
      <c r="AD316" s="210"/>
      <c r="AE316" s="210"/>
      <c r="AF316" s="210"/>
      <c r="AG316" s="210" t="s">
        <v>172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7">
        <v>63</v>
      </c>
      <c r="B317" s="218" t="s">
        <v>651</v>
      </c>
      <c r="C317" s="263" t="s">
        <v>652</v>
      </c>
      <c r="D317" s="219" t="s">
        <v>0</v>
      </c>
      <c r="E317" s="259"/>
      <c r="F317" s="222"/>
      <c r="G317" s="221">
        <f>ROUND(E317*F317,2)</f>
        <v>0</v>
      </c>
      <c r="H317" s="222"/>
      <c r="I317" s="221">
        <f>ROUND(E317*H317,2)</f>
        <v>0</v>
      </c>
      <c r="J317" s="222"/>
      <c r="K317" s="221">
        <f>ROUND(E317*J317,2)</f>
        <v>0</v>
      </c>
      <c r="L317" s="221">
        <v>21</v>
      </c>
      <c r="M317" s="221">
        <f>G317*(1+L317/100)</f>
        <v>0</v>
      </c>
      <c r="N317" s="220">
        <v>0</v>
      </c>
      <c r="O317" s="220">
        <f>ROUND(E317*N317,2)</f>
        <v>0</v>
      </c>
      <c r="P317" s="220">
        <v>0</v>
      </c>
      <c r="Q317" s="220">
        <f>ROUND(E317*P317,2)</f>
        <v>0</v>
      </c>
      <c r="R317" s="221" t="s">
        <v>631</v>
      </c>
      <c r="S317" s="221" t="s">
        <v>144</v>
      </c>
      <c r="T317" s="221" t="s">
        <v>144</v>
      </c>
      <c r="U317" s="221">
        <v>0</v>
      </c>
      <c r="V317" s="221">
        <f>ROUND(E317*U317,2)</f>
        <v>0</v>
      </c>
      <c r="W317" s="221"/>
      <c r="X317" s="221" t="s">
        <v>563</v>
      </c>
      <c r="Y317" s="221" t="s">
        <v>146</v>
      </c>
      <c r="Z317" s="210"/>
      <c r="AA317" s="210"/>
      <c r="AB317" s="210"/>
      <c r="AC317" s="210"/>
      <c r="AD317" s="210"/>
      <c r="AE317" s="210"/>
      <c r="AF317" s="210"/>
      <c r="AG317" s="210" t="s">
        <v>564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">
      <c r="A318" s="217"/>
      <c r="B318" s="218"/>
      <c r="C318" s="264" t="s">
        <v>618</v>
      </c>
      <c r="D318" s="260"/>
      <c r="E318" s="260"/>
      <c r="F318" s="260"/>
      <c r="G318" s="260"/>
      <c r="H318" s="221"/>
      <c r="I318" s="221"/>
      <c r="J318" s="221"/>
      <c r="K318" s="221"/>
      <c r="L318" s="221"/>
      <c r="M318" s="221"/>
      <c r="N318" s="220"/>
      <c r="O318" s="220"/>
      <c r="P318" s="220"/>
      <c r="Q318" s="220"/>
      <c r="R318" s="221"/>
      <c r="S318" s="221"/>
      <c r="T318" s="221"/>
      <c r="U318" s="221"/>
      <c r="V318" s="221"/>
      <c r="W318" s="221"/>
      <c r="X318" s="221"/>
      <c r="Y318" s="221"/>
      <c r="Z318" s="210"/>
      <c r="AA318" s="210"/>
      <c r="AB318" s="210"/>
      <c r="AC318" s="210"/>
      <c r="AD318" s="210"/>
      <c r="AE318" s="210"/>
      <c r="AF318" s="210"/>
      <c r="AG318" s="210" t="s">
        <v>184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x14ac:dyDescent="0.2">
      <c r="A319" s="224" t="s">
        <v>139</v>
      </c>
      <c r="B319" s="225" t="s">
        <v>96</v>
      </c>
      <c r="C319" s="245" t="s">
        <v>97</v>
      </c>
      <c r="D319" s="226"/>
      <c r="E319" s="227"/>
      <c r="F319" s="228"/>
      <c r="G319" s="228">
        <f>SUMIF(AG320:AG335,"&lt;&gt;NOR",G320:G335)</f>
        <v>0</v>
      </c>
      <c r="H319" s="228"/>
      <c r="I319" s="228">
        <f>SUM(I320:I335)</f>
        <v>0</v>
      </c>
      <c r="J319" s="228"/>
      <c r="K319" s="228">
        <f>SUM(K320:K335)</f>
        <v>0</v>
      </c>
      <c r="L319" s="228"/>
      <c r="M319" s="228">
        <f>SUM(M320:M335)</f>
        <v>0</v>
      </c>
      <c r="N319" s="227"/>
      <c r="O319" s="227">
        <f>SUM(O320:O335)</f>
        <v>0.45000000000000007</v>
      </c>
      <c r="P319" s="227"/>
      <c r="Q319" s="227">
        <f>SUM(Q320:Q335)</f>
        <v>0</v>
      </c>
      <c r="R319" s="228"/>
      <c r="S319" s="228"/>
      <c r="T319" s="229"/>
      <c r="U319" s="223"/>
      <c r="V319" s="223">
        <f>SUM(V320:V335)</f>
        <v>27.37</v>
      </c>
      <c r="W319" s="223"/>
      <c r="X319" s="223"/>
      <c r="Y319" s="223"/>
      <c r="AG319" t="s">
        <v>140</v>
      </c>
    </row>
    <row r="320" spans="1:60" outlineLevel="1" x14ac:dyDescent="0.2">
      <c r="A320" s="231">
        <v>64</v>
      </c>
      <c r="B320" s="232" t="s">
        <v>653</v>
      </c>
      <c r="C320" s="247" t="s">
        <v>654</v>
      </c>
      <c r="D320" s="233" t="s">
        <v>167</v>
      </c>
      <c r="E320" s="234">
        <v>34.81</v>
      </c>
      <c r="F320" s="235"/>
      <c r="G320" s="236">
        <f>ROUND(E320*F320,2)</f>
        <v>0</v>
      </c>
      <c r="H320" s="235"/>
      <c r="I320" s="236">
        <f>ROUND(E320*H320,2)</f>
        <v>0</v>
      </c>
      <c r="J320" s="235"/>
      <c r="K320" s="236">
        <f>ROUND(E320*J320,2)</f>
        <v>0</v>
      </c>
      <c r="L320" s="236">
        <v>21</v>
      </c>
      <c r="M320" s="236">
        <f>G320*(1+L320/100)</f>
        <v>0</v>
      </c>
      <c r="N320" s="234">
        <v>0</v>
      </c>
      <c r="O320" s="234">
        <f>ROUND(E320*N320,2)</f>
        <v>0</v>
      </c>
      <c r="P320" s="234">
        <v>0</v>
      </c>
      <c r="Q320" s="234">
        <f>ROUND(E320*P320,2)</f>
        <v>0</v>
      </c>
      <c r="R320" s="236" t="s">
        <v>332</v>
      </c>
      <c r="S320" s="236" t="s">
        <v>144</v>
      </c>
      <c r="T320" s="237" t="s">
        <v>569</v>
      </c>
      <c r="U320" s="221">
        <v>1.6E-2</v>
      </c>
      <c r="V320" s="221">
        <f>ROUND(E320*U320,2)</f>
        <v>0.56000000000000005</v>
      </c>
      <c r="W320" s="221"/>
      <c r="X320" s="221" t="s">
        <v>169</v>
      </c>
      <c r="Y320" s="221" t="s">
        <v>146</v>
      </c>
      <c r="Z320" s="210"/>
      <c r="AA320" s="210"/>
      <c r="AB320" s="210"/>
      <c r="AC320" s="210"/>
      <c r="AD320" s="210"/>
      <c r="AE320" s="210"/>
      <c r="AF320" s="210"/>
      <c r="AG320" s="210" t="s">
        <v>170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">
      <c r="A321" s="217"/>
      <c r="B321" s="218"/>
      <c r="C321" s="256" t="s">
        <v>655</v>
      </c>
      <c r="D321" s="254"/>
      <c r="E321" s="254"/>
      <c r="F321" s="254"/>
      <c r="G321" s="254"/>
      <c r="H321" s="221"/>
      <c r="I321" s="221"/>
      <c r="J321" s="221"/>
      <c r="K321" s="221"/>
      <c r="L321" s="221"/>
      <c r="M321" s="221"/>
      <c r="N321" s="220"/>
      <c r="O321" s="220"/>
      <c r="P321" s="220"/>
      <c r="Q321" s="220"/>
      <c r="R321" s="221"/>
      <c r="S321" s="221"/>
      <c r="T321" s="221"/>
      <c r="U321" s="221"/>
      <c r="V321" s="221"/>
      <c r="W321" s="221"/>
      <c r="X321" s="221"/>
      <c r="Y321" s="221"/>
      <c r="Z321" s="210"/>
      <c r="AA321" s="210"/>
      <c r="AB321" s="210"/>
      <c r="AC321" s="210"/>
      <c r="AD321" s="210"/>
      <c r="AE321" s="210"/>
      <c r="AF321" s="210"/>
      <c r="AG321" s="210" t="s">
        <v>184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31">
        <v>65</v>
      </c>
      <c r="B322" s="232" t="s">
        <v>656</v>
      </c>
      <c r="C322" s="247" t="s">
        <v>657</v>
      </c>
      <c r="D322" s="233" t="s">
        <v>167</v>
      </c>
      <c r="E322" s="234">
        <v>34.81</v>
      </c>
      <c r="F322" s="235"/>
      <c r="G322" s="236">
        <f>ROUND(E322*F322,2)</f>
        <v>0</v>
      </c>
      <c r="H322" s="235"/>
      <c r="I322" s="236">
        <f>ROUND(E322*H322,2)</f>
        <v>0</v>
      </c>
      <c r="J322" s="235"/>
      <c r="K322" s="236">
        <f>ROUND(E322*J322,2)</f>
        <v>0</v>
      </c>
      <c r="L322" s="236">
        <v>21</v>
      </c>
      <c r="M322" s="236">
        <f>G322*(1+L322/100)</f>
        <v>0</v>
      </c>
      <c r="N322" s="234">
        <v>0</v>
      </c>
      <c r="O322" s="234">
        <f>ROUND(E322*N322,2)</f>
        <v>0</v>
      </c>
      <c r="P322" s="234">
        <v>0</v>
      </c>
      <c r="Q322" s="234">
        <f>ROUND(E322*P322,2)</f>
        <v>0</v>
      </c>
      <c r="R322" s="236" t="s">
        <v>332</v>
      </c>
      <c r="S322" s="236" t="s">
        <v>144</v>
      </c>
      <c r="T322" s="237" t="s">
        <v>569</v>
      </c>
      <c r="U322" s="221">
        <v>0.14699999999999999</v>
      </c>
      <c r="V322" s="221">
        <f>ROUND(E322*U322,2)</f>
        <v>5.12</v>
      </c>
      <c r="W322" s="221"/>
      <c r="X322" s="221" t="s">
        <v>169</v>
      </c>
      <c r="Y322" s="221" t="s">
        <v>146</v>
      </c>
      <c r="Z322" s="210"/>
      <c r="AA322" s="210"/>
      <c r="AB322" s="210"/>
      <c r="AC322" s="210"/>
      <c r="AD322" s="210"/>
      <c r="AE322" s="210"/>
      <c r="AF322" s="210"/>
      <c r="AG322" s="210" t="s">
        <v>170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2" x14ac:dyDescent="0.2">
      <c r="A323" s="217"/>
      <c r="B323" s="218"/>
      <c r="C323" s="256" t="s">
        <v>655</v>
      </c>
      <c r="D323" s="254"/>
      <c r="E323" s="254"/>
      <c r="F323" s="254"/>
      <c r="G323" s="254"/>
      <c r="H323" s="221"/>
      <c r="I323" s="221"/>
      <c r="J323" s="221"/>
      <c r="K323" s="221"/>
      <c r="L323" s="221"/>
      <c r="M323" s="221"/>
      <c r="N323" s="220"/>
      <c r="O323" s="220"/>
      <c r="P323" s="220"/>
      <c r="Q323" s="220"/>
      <c r="R323" s="221"/>
      <c r="S323" s="221"/>
      <c r="T323" s="221"/>
      <c r="U323" s="221"/>
      <c r="V323" s="221"/>
      <c r="W323" s="221"/>
      <c r="X323" s="221"/>
      <c r="Y323" s="221"/>
      <c r="Z323" s="210"/>
      <c r="AA323" s="210"/>
      <c r="AB323" s="210"/>
      <c r="AC323" s="210"/>
      <c r="AD323" s="210"/>
      <c r="AE323" s="210"/>
      <c r="AF323" s="210"/>
      <c r="AG323" s="210" t="s">
        <v>184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ht="22.5" outlineLevel="1" x14ac:dyDescent="0.2">
      <c r="A324" s="231">
        <v>66</v>
      </c>
      <c r="B324" s="232" t="s">
        <v>658</v>
      </c>
      <c r="C324" s="247" t="s">
        <v>659</v>
      </c>
      <c r="D324" s="233" t="s">
        <v>269</v>
      </c>
      <c r="E324" s="234">
        <v>43.975000000000001</v>
      </c>
      <c r="F324" s="235"/>
      <c r="G324" s="236">
        <f>ROUND(E324*F324,2)</f>
        <v>0</v>
      </c>
      <c r="H324" s="235"/>
      <c r="I324" s="236">
        <f>ROUND(E324*H324,2)</f>
        <v>0</v>
      </c>
      <c r="J324" s="235"/>
      <c r="K324" s="236">
        <f>ROUND(E324*J324,2)</f>
        <v>0</v>
      </c>
      <c r="L324" s="236">
        <v>21</v>
      </c>
      <c r="M324" s="236">
        <f>G324*(1+L324/100)</f>
        <v>0</v>
      </c>
      <c r="N324" s="234">
        <v>8.0000000000000007E-5</v>
      </c>
      <c r="O324" s="234">
        <f>ROUND(E324*N324,2)</f>
        <v>0</v>
      </c>
      <c r="P324" s="234">
        <v>0</v>
      </c>
      <c r="Q324" s="234">
        <f>ROUND(E324*P324,2)</f>
        <v>0</v>
      </c>
      <c r="R324" s="236" t="s">
        <v>332</v>
      </c>
      <c r="S324" s="236" t="s">
        <v>144</v>
      </c>
      <c r="T324" s="237" t="s">
        <v>569</v>
      </c>
      <c r="U324" s="221">
        <v>0.13719999999999999</v>
      </c>
      <c r="V324" s="221">
        <f>ROUND(E324*U324,2)</f>
        <v>6.03</v>
      </c>
      <c r="W324" s="221"/>
      <c r="X324" s="221" t="s">
        <v>169</v>
      </c>
      <c r="Y324" s="221" t="s">
        <v>146</v>
      </c>
      <c r="Z324" s="210"/>
      <c r="AA324" s="210"/>
      <c r="AB324" s="210"/>
      <c r="AC324" s="210"/>
      <c r="AD324" s="210"/>
      <c r="AE324" s="210"/>
      <c r="AF324" s="210"/>
      <c r="AG324" s="210" t="s">
        <v>170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2" x14ac:dyDescent="0.2">
      <c r="A325" s="217"/>
      <c r="B325" s="218"/>
      <c r="C325" s="255" t="s">
        <v>660</v>
      </c>
      <c r="D325" s="251"/>
      <c r="E325" s="252"/>
      <c r="F325" s="221"/>
      <c r="G325" s="221"/>
      <c r="H325" s="221"/>
      <c r="I325" s="221"/>
      <c r="J325" s="221"/>
      <c r="K325" s="221"/>
      <c r="L325" s="221"/>
      <c r="M325" s="221"/>
      <c r="N325" s="220"/>
      <c r="O325" s="220"/>
      <c r="P325" s="220"/>
      <c r="Q325" s="220"/>
      <c r="R325" s="221"/>
      <c r="S325" s="221"/>
      <c r="T325" s="221"/>
      <c r="U325" s="221"/>
      <c r="V325" s="221"/>
      <c r="W325" s="221"/>
      <c r="X325" s="221"/>
      <c r="Y325" s="221"/>
      <c r="Z325" s="210"/>
      <c r="AA325" s="210"/>
      <c r="AB325" s="210"/>
      <c r="AC325" s="210"/>
      <c r="AD325" s="210"/>
      <c r="AE325" s="210"/>
      <c r="AF325" s="210"/>
      <c r="AG325" s="210" t="s">
        <v>172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ht="22.5" outlineLevel="3" x14ac:dyDescent="0.2">
      <c r="A326" s="217"/>
      <c r="B326" s="218"/>
      <c r="C326" s="255" t="s">
        <v>661</v>
      </c>
      <c r="D326" s="251"/>
      <c r="E326" s="252">
        <v>25.2</v>
      </c>
      <c r="F326" s="221"/>
      <c r="G326" s="221"/>
      <c r="H326" s="221"/>
      <c r="I326" s="221"/>
      <c r="J326" s="221"/>
      <c r="K326" s="221"/>
      <c r="L326" s="221"/>
      <c r="M326" s="221"/>
      <c r="N326" s="220"/>
      <c r="O326" s="220"/>
      <c r="P326" s="220"/>
      <c r="Q326" s="220"/>
      <c r="R326" s="221"/>
      <c r="S326" s="221"/>
      <c r="T326" s="221"/>
      <c r="U326" s="221"/>
      <c r="V326" s="221"/>
      <c r="W326" s="221"/>
      <c r="X326" s="221"/>
      <c r="Y326" s="221"/>
      <c r="Z326" s="210"/>
      <c r="AA326" s="210"/>
      <c r="AB326" s="210"/>
      <c r="AC326" s="210"/>
      <c r="AD326" s="210"/>
      <c r="AE326" s="210"/>
      <c r="AF326" s="210"/>
      <c r="AG326" s="210" t="s">
        <v>172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ht="33.75" outlineLevel="3" x14ac:dyDescent="0.2">
      <c r="A327" s="217"/>
      <c r="B327" s="218"/>
      <c r="C327" s="255" t="s">
        <v>662</v>
      </c>
      <c r="D327" s="251"/>
      <c r="E327" s="252">
        <v>18.774999999999999</v>
      </c>
      <c r="F327" s="221"/>
      <c r="G327" s="221"/>
      <c r="H327" s="221"/>
      <c r="I327" s="221"/>
      <c r="J327" s="221"/>
      <c r="K327" s="221"/>
      <c r="L327" s="221"/>
      <c r="M327" s="221"/>
      <c r="N327" s="220"/>
      <c r="O327" s="220"/>
      <c r="P327" s="220"/>
      <c r="Q327" s="220"/>
      <c r="R327" s="221"/>
      <c r="S327" s="221"/>
      <c r="T327" s="221"/>
      <c r="U327" s="221"/>
      <c r="V327" s="221"/>
      <c r="W327" s="221"/>
      <c r="X327" s="221"/>
      <c r="Y327" s="221"/>
      <c r="Z327" s="210"/>
      <c r="AA327" s="210"/>
      <c r="AB327" s="210"/>
      <c r="AC327" s="210"/>
      <c r="AD327" s="210"/>
      <c r="AE327" s="210"/>
      <c r="AF327" s="210"/>
      <c r="AG327" s="210" t="s">
        <v>172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31">
        <v>67</v>
      </c>
      <c r="B328" s="232" t="s">
        <v>663</v>
      </c>
      <c r="C328" s="247" t="s">
        <v>664</v>
      </c>
      <c r="D328" s="233" t="s">
        <v>167</v>
      </c>
      <c r="E328" s="234">
        <v>34.81</v>
      </c>
      <c r="F328" s="235"/>
      <c r="G328" s="236">
        <f>ROUND(E328*F328,2)</f>
        <v>0</v>
      </c>
      <c r="H328" s="235"/>
      <c r="I328" s="236">
        <f>ROUND(E328*H328,2)</f>
        <v>0</v>
      </c>
      <c r="J328" s="235"/>
      <c r="K328" s="236">
        <f>ROUND(E328*J328,2)</f>
        <v>0</v>
      </c>
      <c r="L328" s="236">
        <v>21</v>
      </c>
      <c r="M328" s="236">
        <f>G328*(1+L328/100)</f>
        <v>0</v>
      </c>
      <c r="N328" s="234">
        <v>4.8500000000000001E-3</v>
      </c>
      <c r="O328" s="234">
        <f>ROUND(E328*N328,2)</f>
        <v>0.17</v>
      </c>
      <c r="P328" s="234">
        <v>0</v>
      </c>
      <c r="Q328" s="234">
        <f>ROUND(E328*P328,2)</f>
        <v>0</v>
      </c>
      <c r="R328" s="236" t="s">
        <v>332</v>
      </c>
      <c r="S328" s="236" t="s">
        <v>144</v>
      </c>
      <c r="T328" s="237" t="s">
        <v>569</v>
      </c>
      <c r="U328" s="221">
        <v>0.45</v>
      </c>
      <c r="V328" s="221">
        <f>ROUND(E328*U328,2)</f>
        <v>15.66</v>
      </c>
      <c r="W328" s="221"/>
      <c r="X328" s="221" t="s">
        <v>169</v>
      </c>
      <c r="Y328" s="221" t="s">
        <v>146</v>
      </c>
      <c r="Z328" s="210"/>
      <c r="AA328" s="210"/>
      <c r="AB328" s="210"/>
      <c r="AC328" s="210"/>
      <c r="AD328" s="210"/>
      <c r="AE328" s="210"/>
      <c r="AF328" s="210"/>
      <c r="AG328" s="210" t="s">
        <v>170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2" x14ac:dyDescent="0.2">
      <c r="A329" s="217"/>
      <c r="B329" s="218"/>
      <c r="C329" s="255" t="s">
        <v>660</v>
      </c>
      <c r="D329" s="251"/>
      <c r="E329" s="252"/>
      <c r="F329" s="221"/>
      <c r="G329" s="221"/>
      <c r="H329" s="221"/>
      <c r="I329" s="221"/>
      <c r="J329" s="221"/>
      <c r="K329" s="221"/>
      <c r="L329" s="221"/>
      <c r="M329" s="221"/>
      <c r="N329" s="220"/>
      <c r="O329" s="220"/>
      <c r="P329" s="220"/>
      <c r="Q329" s="220"/>
      <c r="R329" s="221"/>
      <c r="S329" s="221"/>
      <c r="T329" s="221"/>
      <c r="U329" s="221"/>
      <c r="V329" s="221"/>
      <c r="W329" s="221"/>
      <c r="X329" s="221"/>
      <c r="Y329" s="221"/>
      <c r="Z329" s="210"/>
      <c r="AA329" s="210"/>
      <c r="AB329" s="210"/>
      <c r="AC329" s="210"/>
      <c r="AD329" s="210"/>
      <c r="AE329" s="210"/>
      <c r="AF329" s="210"/>
      <c r="AG329" s="210" t="s">
        <v>172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3" x14ac:dyDescent="0.2">
      <c r="A330" s="217"/>
      <c r="B330" s="218"/>
      <c r="C330" s="255" t="s">
        <v>665</v>
      </c>
      <c r="D330" s="251"/>
      <c r="E330" s="252">
        <v>20.010000000000002</v>
      </c>
      <c r="F330" s="221"/>
      <c r="G330" s="221"/>
      <c r="H330" s="221"/>
      <c r="I330" s="221"/>
      <c r="J330" s="221"/>
      <c r="K330" s="221"/>
      <c r="L330" s="221"/>
      <c r="M330" s="221"/>
      <c r="N330" s="220"/>
      <c r="O330" s="220"/>
      <c r="P330" s="220"/>
      <c r="Q330" s="220"/>
      <c r="R330" s="221"/>
      <c r="S330" s="221"/>
      <c r="T330" s="221"/>
      <c r="U330" s="221"/>
      <c r="V330" s="221"/>
      <c r="W330" s="221"/>
      <c r="X330" s="221"/>
      <c r="Y330" s="221"/>
      <c r="Z330" s="210"/>
      <c r="AA330" s="210"/>
      <c r="AB330" s="210"/>
      <c r="AC330" s="210"/>
      <c r="AD330" s="210"/>
      <c r="AE330" s="210"/>
      <c r="AF330" s="210"/>
      <c r="AG330" s="210" t="s">
        <v>172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">
      <c r="A331" s="217"/>
      <c r="B331" s="218"/>
      <c r="C331" s="255" t="s">
        <v>666</v>
      </c>
      <c r="D331" s="251"/>
      <c r="E331" s="252">
        <v>14.8</v>
      </c>
      <c r="F331" s="221"/>
      <c r="G331" s="221"/>
      <c r="H331" s="221"/>
      <c r="I331" s="221"/>
      <c r="J331" s="221"/>
      <c r="K331" s="221"/>
      <c r="L331" s="221"/>
      <c r="M331" s="221"/>
      <c r="N331" s="220"/>
      <c r="O331" s="220"/>
      <c r="P331" s="220"/>
      <c r="Q331" s="220"/>
      <c r="R331" s="221"/>
      <c r="S331" s="221"/>
      <c r="T331" s="221"/>
      <c r="U331" s="221"/>
      <c r="V331" s="221"/>
      <c r="W331" s="221"/>
      <c r="X331" s="221"/>
      <c r="Y331" s="221"/>
      <c r="Z331" s="210"/>
      <c r="AA331" s="210"/>
      <c r="AB331" s="210"/>
      <c r="AC331" s="210"/>
      <c r="AD331" s="210"/>
      <c r="AE331" s="210"/>
      <c r="AF331" s="210"/>
      <c r="AG331" s="210" t="s">
        <v>172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ht="22.5" outlineLevel="1" x14ac:dyDescent="0.2">
      <c r="A332" s="231">
        <v>68</v>
      </c>
      <c r="B332" s="232" t="s">
        <v>645</v>
      </c>
      <c r="C332" s="247" t="s">
        <v>646</v>
      </c>
      <c r="D332" s="233" t="s">
        <v>515</v>
      </c>
      <c r="E332" s="234">
        <v>278.48</v>
      </c>
      <c r="F332" s="235"/>
      <c r="G332" s="236">
        <f>ROUND(E332*F332,2)</f>
        <v>0</v>
      </c>
      <c r="H332" s="235"/>
      <c r="I332" s="236">
        <f>ROUND(E332*H332,2)</f>
        <v>0</v>
      </c>
      <c r="J332" s="235"/>
      <c r="K332" s="236">
        <f>ROUND(E332*J332,2)</f>
        <v>0</v>
      </c>
      <c r="L332" s="236">
        <v>21</v>
      </c>
      <c r="M332" s="236">
        <f>G332*(1+L332/100)</f>
        <v>0</v>
      </c>
      <c r="N332" s="234">
        <v>1E-3</v>
      </c>
      <c r="O332" s="234">
        <f>ROUND(E332*N332,2)</f>
        <v>0.28000000000000003</v>
      </c>
      <c r="P332" s="234">
        <v>0</v>
      </c>
      <c r="Q332" s="234">
        <f>ROUND(E332*P332,2)</f>
        <v>0</v>
      </c>
      <c r="R332" s="236" t="s">
        <v>516</v>
      </c>
      <c r="S332" s="236" t="s">
        <v>144</v>
      </c>
      <c r="T332" s="237" t="s">
        <v>144</v>
      </c>
      <c r="U332" s="221">
        <v>0</v>
      </c>
      <c r="V332" s="221">
        <f>ROUND(E332*U332,2)</f>
        <v>0</v>
      </c>
      <c r="W332" s="221"/>
      <c r="X332" s="221" t="s">
        <v>517</v>
      </c>
      <c r="Y332" s="221" t="s">
        <v>146</v>
      </c>
      <c r="Z332" s="210"/>
      <c r="AA332" s="210"/>
      <c r="AB332" s="210"/>
      <c r="AC332" s="210"/>
      <c r="AD332" s="210"/>
      <c r="AE332" s="210"/>
      <c r="AF332" s="210"/>
      <c r="AG332" s="210" t="s">
        <v>518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2" x14ac:dyDescent="0.2">
      <c r="A333" s="217"/>
      <c r="B333" s="218"/>
      <c r="C333" s="255" t="s">
        <v>667</v>
      </c>
      <c r="D333" s="251"/>
      <c r="E333" s="252">
        <v>278.48</v>
      </c>
      <c r="F333" s="221"/>
      <c r="G333" s="221"/>
      <c r="H333" s="221"/>
      <c r="I333" s="221"/>
      <c r="J333" s="221"/>
      <c r="K333" s="221"/>
      <c r="L333" s="221"/>
      <c r="M333" s="221"/>
      <c r="N333" s="220"/>
      <c r="O333" s="220"/>
      <c r="P333" s="220"/>
      <c r="Q333" s="220"/>
      <c r="R333" s="221"/>
      <c r="S333" s="221"/>
      <c r="T333" s="221"/>
      <c r="U333" s="221"/>
      <c r="V333" s="221"/>
      <c r="W333" s="221"/>
      <c r="X333" s="221"/>
      <c r="Y333" s="221"/>
      <c r="Z333" s="210"/>
      <c r="AA333" s="210"/>
      <c r="AB333" s="210"/>
      <c r="AC333" s="210"/>
      <c r="AD333" s="210"/>
      <c r="AE333" s="210"/>
      <c r="AF333" s="210"/>
      <c r="AG333" s="210" t="s">
        <v>172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>
        <v>69</v>
      </c>
      <c r="B334" s="218" t="s">
        <v>668</v>
      </c>
      <c r="C334" s="263" t="s">
        <v>669</v>
      </c>
      <c r="D334" s="219" t="s">
        <v>0</v>
      </c>
      <c r="E334" s="259"/>
      <c r="F334" s="222"/>
      <c r="G334" s="221">
        <f>ROUND(E334*F334,2)</f>
        <v>0</v>
      </c>
      <c r="H334" s="222"/>
      <c r="I334" s="221">
        <f>ROUND(E334*H334,2)</f>
        <v>0</v>
      </c>
      <c r="J334" s="222"/>
      <c r="K334" s="221">
        <f>ROUND(E334*J334,2)</f>
        <v>0</v>
      </c>
      <c r="L334" s="221">
        <v>21</v>
      </c>
      <c r="M334" s="221">
        <f>G334*(1+L334/100)</f>
        <v>0</v>
      </c>
      <c r="N334" s="220">
        <v>0</v>
      </c>
      <c r="O334" s="220">
        <f>ROUND(E334*N334,2)</f>
        <v>0</v>
      </c>
      <c r="P334" s="220">
        <v>0</v>
      </c>
      <c r="Q334" s="220">
        <f>ROUND(E334*P334,2)</f>
        <v>0</v>
      </c>
      <c r="R334" s="221" t="s">
        <v>332</v>
      </c>
      <c r="S334" s="221" t="s">
        <v>144</v>
      </c>
      <c r="T334" s="221" t="s">
        <v>144</v>
      </c>
      <c r="U334" s="221">
        <v>0</v>
      </c>
      <c r="V334" s="221">
        <f>ROUND(E334*U334,2)</f>
        <v>0</v>
      </c>
      <c r="W334" s="221"/>
      <c r="X334" s="221" t="s">
        <v>563</v>
      </c>
      <c r="Y334" s="221" t="s">
        <v>146</v>
      </c>
      <c r="Z334" s="210"/>
      <c r="AA334" s="210"/>
      <c r="AB334" s="210"/>
      <c r="AC334" s="210"/>
      <c r="AD334" s="210"/>
      <c r="AE334" s="210"/>
      <c r="AF334" s="210"/>
      <c r="AG334" s="210" t="s">
        <v>564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2" x14ac:dyDescent="0.2">
      <c r="A335" s="217"/>
      <c r="B335" s="218"/>
      <c r="C335" s="264" t="s">
        <v>670</v>
      </c>
      <c r="D335" s="260"/>
      <c r="E335" s="260"/>
      <c r="F335" s="260"/>
      <c r="G335" s="260"/>
      <c r="H335" s="221"/>
      <c r="I335" s="221"/>
      <c r="J335" s="221"/>
      <c r="K335" s="221"/>
      <c r="L335" s="221"/>
      <c r="M335" s="221"/>
      <c r="N335" s="220"/>
      <c r="O335" s="220"/>
      <c r="P335" s="220"/>
      <c r="Q335" s="220"/>
      <c r="R335" s="221"/>
      <c r="S335" s="221"/>
      <c r="T335" s="221"/>
      <c r="U335" s="221"/>
      <c r="V335" s="221"/>
      <c r="W335" s="221"/>
      <c r="X335" s="221"/>
      <c r="Y335" s="221"/>
      <c r="Z335" s="210"/>
      <c r="AA335" s="210"/>
      <c r="AB335" s="210"/>
      <c r="AC335" s="210"/>
      <c r="AD335" s="210"/>
      <c r="AE335" s="210"/>
      <c r="AF335" s="210"/>
      <c r="AG335" s="210" t="s">
        <v>184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x14ac:dyDescent="0.2">
      <c r="A336" s="224" t="s">
        <v>139</v>
      </c>
      <c r="B336" s="225" t="s">
        <v>98</v>
      </c>
      <c r="C336" s="245" t="s">
        <v>99</v>
      </c>
      <c r="D336" s="226"/>
      <c r="E336" s="227"/>
      <c r="F336" s="228"/>
      <c r="G336" s="228">
        <f>SUMIF(AG337:AG374,"&lt;&gt;NOR",G337:G374)</f>
        <v>0</v>
      </c>
      <c r="H336" s="228"/>
      <c r="I336" s="228">
        <f>SUM(I337:I374)</f>
        <v>0</v>
      </c>
      <c r="J336" s="228"/>
      <c r="K336" s="228">
        <f>SUM(K337:K374)</f>
        <v>0</v>
      </c>
      <c r="L336" s="228"/>
      <c r="M336" s="228">
        <f>SUM(M337:M374)</f>
        <v>0</v>
      </c>
      <c r="N336" s="227"/>
      <c r="O336" s="227">
        <f>SUM(O337:O374)</f>
        <v>2.2199999999999998</v>
      </c>
      <c r="P336" s="227"/>
      <c r="Q336" s="227">
        <f>SUM(Q337:Q374)</f>
        <v>0</v>
      </c>
      <c r="R336" s="228"/>
      <c r="S336" s="228"/>
      <c r="T336" s="229"/>
      <c r="U336" s="223"/>
      <c r="V336" s="223">
        <f>SUM(V337:V374)</f>
        <v>114.81000000000002</v>
      </c>
      <c r="W336" s="223"/>
      <c r="X336" s="223"/>
      <c r="Y336" s="223"/>
      <c r="AG336" t="s">
        <v>140</v>
      </c>
    </row>
    <row r="337" spans="1:60" ht="33.75" outlineLevel="1" x14ac:dyDescent="0.2">
      <c r="A337" s="231">
        <v>70</v>
      </c>
      <c r="B337" s="232" t="s">
        <v>671</v>
      </c>
      <c r="C337" s="247" t="s">
        <v>672</v>
      </c>
      <c r="D337" s="233" t="s">
        <v>167</v>
      </c>
      <c r="E337" s="234">
        <v>78.622500000000002</v>
      </c>
      <c r="F337" s="235"/>
      <c r="G337" s="236">
        <f>ROUND(E337*F337,2)</f>
        <v>0</v>
      </c>
      <c r="H337" s="235"/>
      <c r="I337" s="236">
        <f>ROUND(E337*H337,2)</f>
        <v>0</v>
      </c>
      <c r="J337" s="235"/>
      <c r="K337" s="236">
        <f>ROUND(E337*J337,2)</f>
        <v>0</v>
      </c>
      <c r="L337" s="236">
        <v>21</v>
      </c>
      <c r="M337" s="236">
        <f>G337*(1+L337/100)</f>
        <v>0</v>
      </c>
      <c r="N337" s="234">
        <v>2.1000000000000001E-4</v>
      </c>
      <c r="O337" s="234">
        <f>ROUND(E337*N337,2)</f>
        <v>0.02</v>
      </c>
      <c r="P337" s="234">
        <v>0</v>
      </c>
      <c r="Q337" s="234">
        <f>ROUND(E337*P337,2)</f>
        <v>0</v>
      </c>
      <c r="R337" s="236" t="s">
        <v>631</v>
      </c>
      <c r="S337" s="236" t="s">
        <v>144</v>
      </c>
      <c r="T337" s="237" t="s">
        <v>569</v>
      </c>
      <c r="U337" s="221">
        <v>0.05</v>
      </c>
      <c r="V337" s="221">
        <f>ROUND(E337*U337,2)</f>
        <v>3.93</v>
      </c>
      <c r="W337" s="221"/>
      <c r="X337" s="221" t="s">
        <v>169</v>
      </c>
      <c r="Y337" s="221" t="s">
        <v>146</v>
      </c>
      <c r="Z337" s="210"/>
      <c r="AA337" s="210"/>
      <c r="AB337" s="210"/>
      <c r="AC337" s="210"/>
      <c r="AD337" s="210"/>
      <c r="AE337" s="210"/>
      <c r="AF337" s="210"/>
      <c r="AG337" s="210" t="s">
        <v>170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61" t="s">
        <v>673</v>
      </c>
      <c r="D338" s="257"/>
      <c r="E338" s="257"/>
      <c r="F338" s="257"/>
      <c r="G338" s="257"/>
      <c r="H338" s="221"/>
      <c r="I338" s="221"/>
      <c r="J338" s="221"/>
      <c r="K338" s="221"/>
      <c r="L338" s="221"/>
      <c r="M338" s="221"/>
      <c r="N338" s="220"/>
      <c r="O338" s="220"/>
      <c r="P338" s="220"/>
      <c r="Q338" s="220"/>
      <c r="R338" s="221"/>
      <c r="S338" s="221"/>
      <c r="T338" s="221"/>
      <c r="U338" s="221"/>
      <c r="V338" s="221"/>
      <c r="W338" s="221"/>
      <c r="X338" s="221"/>
      <c r="Y338" s="221"/>
      <c r="Z338" s="210"/>
      <c r="AA338" s="210"/>
      <c r="AB338" s="210"/>
      <c r="AC338" s="210"/>
      <c r="AD338" s="210"/>
      <c r="AE338" s="210"/>
      <c r="AF338" s="210"/>
      <c r="AG338" s="210" t="s">
        <v>465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ht="22.5" outlineLevel="1" x14ac:dyDescent="0.2">
      <c r="A339" s="231">
        <v>71</v>
      </c>
      <c r="B339" s="232" t="s">
        <v>674</v>
      </c>
      <c r="C339" s="247" t="s">
        <v>675</v>
      </c>
      <c r="D339" s="233" t="s">
        <v>167</v>
      </c>
      <c r="E339" s="234">
        <v>80.302499999999995</v>
      </c>
      <c r="F339" s="235"/>
      <c r="G339" s="236">
        <f>ROUND(E339*F339,2)</f>
        <v>0</v>
      </c>
      <c r="H339" s="235"/>
      <c r="I339" s="236">
        <f>ROUND(E339*H339,2)</f>
        <v>0</v>
      </c>
      <c r="J339" s="235"/>
      <c r="K339" s="236">
        <f>ROUND(E339*J339,2)</f>
        <v>0</v>
      </c>
      <c r="L339" s="236">
        <v>21</v>
      </c>
      <c r="M339" s="236">
        <f>G339*(1+L339/100)</f>
        <v>0</v>
      </c>
      <c r="N339" s="234">
        <v>5.3499999999999997E-3</v>
      </c>
      <c r="O339" s="234">
        <f>ROUND(E339*N339,2)</f>
        <v>0.43</v>
      </c>
      <c r="P339" s="234">
        <v>0</v>
      </c>
      <c r="Q339" s="234">
        <f>ROUND(E339*P339,2)</f>
        <v>0</v>
      </c>
      <c r="R339" s="236" t="s">
        <v>631</v>
      </c>
      <c r="S339" s="236" t="s">
        <v>144</v>
      </c>
      <c r="T339" s="237" t="s">
        <v>569</v>
      </c>
      <c r="U339" s="221">
        <v>1.288</v>
      </c>
      <c r="V339" s="221">
        <f>ROUND(E339*U339,2)</f>
        <v>103.43</v>
      </c>
      <c r="W339" s="221"/>
      <c r="X339" s="221" t="s">
        <v>169</v>
      </c>
      <c r="Y339" s="221" t="s">
        <v>146</v>
      </c>
      <c r="Z339" s="210"/>
      <c r="AA339" s="210"/>
      <c r="AB339" s="210"/>
      <c r="AC339" s="210"/>
      <c r="AD339" s="210"/>
      <c r="AE339" s="210"/>
      <c r="AF339" s="210"/>
      <c r="AG339" s="210" t="s">
        <v>170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2" x14ac:dyDescent="0.2">
      <c r="A340" s="217"/>
      <c r="B340" s="218"/>
      <c r="C340" s="255" t="s">
        <v>676</v>
      </c>
      <c r="D340" s="251"/>
      <c r="E340" s="252"/>
      <c r="F340" s="221"/>
      <c r="G340" s="221"/>
      <c r="H340" s="221"/>
      <c r="I340" s="221"/>
      <c r="J340" s="221"/>
      <c r="K340" s="221"/>
      <c r="L340" s="221"/>
      <c r="M340" s="221"/>
      <c r="N340" s="220"/>
      <c r="O340" s="220"/>
      <c r="P340" s="220"/>
      <c r="Q340" s="220"/>
      <c r="R340" s="221"/>
      <c r="S340" s="221"/>
      <c r="T340" s="221"/>
      <c r="U340" s="221"/>
      <c r="V340" s="221"/>
      <c r="W340" s="221"/>
      <c r="X340" s="221"/>
      <c r="Y340" s="221"/>
      <c r="Z340" s="210"/>
      <c r="AA340" s="210"/>
      <c r="AB340" s="210"/>
      <c r="AC340" s="210"/>
      <c r="AD340" s="210"/>
      <c r="AE340" s="210"/>
      <c r="AF340" s="210"/>
      <c r="AG340" s="210" t="s">
        <v>172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3" x14ac:dyDescent="0.2">
      <c r="A341" s="217"/>
      <c r="B341" s="218"/>
      <c r="C341" s="255" t="s">
        <v>677</v>
      </c>
      <c r="D341" s="251"/>
      <c r="E341" s="252">
        <v>1.68</v>
      </c>
      <c r="F341" s="221"/>
      <c r="G341" s="221"/>
      <c r="H341" s="221"/>
      <c r="I341" s="221"/>
      <c r="J341" s="221"/>
      <c r="K341" s="221"/>
      <c r="L341" s="221"/>
      <c r="M341" s="221"/>
      <c r="N341" s="220"/>
      <c r="O341" s="220"/>
      <c r="P341" s="220"/>
      <c r="Q341" s="220"/>
      <c r="R341" s="221"/>
      <c r="S341" s="221"/>
      <c r="T341" s="221"/>
      <c r="U341" s="221"/>
      <c r="V341" s="221"/>
      <c r="W341" s="221"/>
      <c r="X341" s="221"/>
      <c r="Y341" s="221"/>
      <c r="Z341" s="210"/>
      <c r="AA341" s="210"/>
      <c r="AB341" s="210"/>
      <c r="AC341" s="210"/>
      <c r="AD341" s="210"/>
      <c r="AE341" s="210"/>
      <c r="AF341" s="210"/>
      <c r="AG341" s="210" t="s">
        <v>172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2">
      <c r="A342" s="217"/>
      <c r="B342" s="218"/>
      <c r="C342" s="255" t="s">
        <v>678</v>
      </c>
      <c r="D342" s="251"/>
      <c r="E342" s="252">
        <v>1.89</v>
      </c>
      <c r="F342" s="221"/>
      <c r="G342" s="221"/>
      <c r="H342" s="221"/>
      <c r="I342" s="221"/>
      <c r="J342" s="221"/>
      <c r="K342" s="221"/>
      <c r="L342" s="221"/>
      <c r="M342" s="221"/>
      <c r="N342" s="220"/>
      <c r="O342" s="220"/>
      <c r="P342" s="220"/>
      <c r="Q342" s="220"/>
      <c r="R342" s="221"/>
      <c r="S342" s="221"/>
      <c r="T342" s="221"/>
      <c r="U342" s="221"/>
      <c r="V342" s="221"/>
      <c r="W342" s="221"/>
      <c r="X342" s="221"/>
      <c r="Y342" s="221"/>
      <c r="Z342" s="210"/>
      <c r="AA342" s="210"/>
      <c r="AB342" s="210"/>
      <c r="AC342" s="210"/>
      <c r="AD342" s="210"/>
      <c r="AE342" s="210"/>
      <c r="AF342" s="210"/>
      <c r="AG342" s="210" t="s">
        <v>172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3" x14ac:dyDescent="0.2">
      <c r="A343" s="217"/>
      <c r="B343" s="218"/>
      <c r="C343" s="255" t="s">
        <v>679</v>
      </c>
      <c r="D343" s="251"/>
      <c r="E343" s="252">
        <v>7.55</v>
      </c>
      <c r="F343" s="221"/>
      <c r="G343" s="221"/>
      <c r="H343" s="221"/>
      <c r="I343" s="221"/>
      <c r="J343" s="221"/>
      <c r="K343" s="221"/>
      <c r="L343" s="221"/>
      <c r="M343" s="221"/>
      <c r="N343" s="220"/>
      <c r="O343" s="220"/>
      <c r="P343" s="220"/>
      <c r="Q343" s="220"/>
      <c r="R343" s="221"/>
      <c r="S343" s="221"/>
      <c r="T343" s="221"/>
      <c r="U343" s="221"/>
      <c r="V343" s="221"/>
      <c r="W343" s="221"/>
      <c r="X343" s="221"/>
      <c r="Y343" s="221"/>
      <c r="Z343" s="210"/>
      <c r="AA343" s="210"/>
      <c r="AB343" s="210"/>
      <c r="AC343" s="210"/>
      <c r="AD343" s="210"/>
      <c r="AE343" s="210"/>
      <c r="AF343" s="210"/>
      <c r="AG343" s="210" t="s">
        <v>172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3" x14ac:dyDescent="0.2">
      <c r="A344" s="217"/>
      <c r="B344" s="218"/>
      <c r="C344" s="255" t="s">
        <v>680</v>
      </c>
      <c r="D344" s="251"/>
      <c r="E344" s="252">
        <v>10.779</v>
      </c>
      <c r="F344" s="221"/>
      <c r="G344" s="221"/>
      <c r="H344" s="221"/>
      <c r="I344" s="221"/>
      <c r="J344" s="221"/>
      <c r="K344" s="221"/>
      <c r="L344" s="221"/>
      <c r="M344" s="221"/>
      <c r="N344" s="220"/>
      <c r="O344" s="220"/>
      <c r="P344" s="220"/>
      <c r="Q344" s="220"/>
      <c r="R344" s="221"/>
      <c r="S344" s="221"/>
      <c r="T344" s="221"/>
      <c r="U344" s="221"/>
      <c r="V344" s="221"/>
      <c r="W344" s="221"/>
      <c r="X344" s="221"/>
      <c r="Y344" s="221"/>
      <c r="Z344" s="210"/>
      <c r="AA344" s="210"/>
      <c r="AB344" s="210"/>
      <c r="AC344" s="210"/>
      <c r="AD344" s="210"/>
      <c r="AE344" s="210"/>
      <c r="AF344" s="210"/>
      <c r="AG344" s="210" t="s">
        <v>172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3" x14ac:dyDescent="0.2">
      <c r="A345" s="217"/>
      <c r="B345" s="218"/>
      <c r="C345" s="255" t="s">
        <v>681</v>
      </c>
      <c r="D345" s="251"/>
      <c r="E345" s="252">
        <v>11.23</v>
      </c>
      <c r="F345" s="221"/>
      <c r="G345" s="221"/>
      <c r="H345" s="221"/>
      <c r="I345" s="221"/>
      <c r="J345" s="221"/>
      <c r="K345" s="221"/>
      <c r="L345" s="221"/>
      <c r="M345" s="221"/>
      <c r="N345" s="220"/>
      <c r="O345" s="220"/>
      <c r="P345" s="220"/>
      <c r="Q345" s="220"/>
      <c r="R345" s="221"/>
      <c r="S345" s="221"/>
      <c r="T345" s="221"/>
      <c r="U345" s="221"/>
      <c r="V345" s="221"/>
      <c r="W345" s="221"/>
      <c r="X345" s="221"/>
      <c r="Y345" s="221"/>
      <c r="Z345" s="210"/>
      <c r="AA345" s="210"/>
      <c r="AB345" s="210"/>
      <c r="AC345" s="210"/>
      <c r="AD345" s="210"/>
      <c r="AE345" s="210"/>
      <c r="AF345" s="210"/>
      <c r="AG345" s="210" t="s">
        <v>172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3" x14ac:dyDescent="0.2">
      <c r="A346" s="217"/>
      <c r="B346" s="218"/>
      <c r="C346" s="255" t="s">
        <v>682</v>
      </c>
      <c r="D346" s="251"/>
      <c r="E346" s="252">
        <v>10.407</v>
      </c>
      <c r="F346" s="221"/>
      <c r="G346" s="221"/>
      <c r="H346" s="221"/>
      <c r="I346" s="221"/>
      <c r="J346" s="221"/>
      <c r="K346" s="221"/>
      <c r="L346" s="221"/>
      <c r="M346" s="221"/>
      <c r="N346" s="220"/>
      <c r="O346" s="220"/>
      <c r="P346" s="220"/>
      <c r="Q346" s="220"/>
      <c r="R346" s="221"/>
      <c r="S346" s="221"/>
      <c r="T346" s="221"/>
      <c r="U346" s="221"/>
      <c r="V346" s="221"/>
      <c r="W346" s="221"/>
      <c r="X346" s="221"/>
      <c r="Y346" s="221"/>
      <c r="Z346" s="210"/>
      <c r="AA346" s="210"/>
      <c r="AB346" s="210"/>
      <c r="AC346" s="210"/>
      <c r="AD346" s="210"/>
      <c r="AE346" s="210"/>
      <c r="AF346" s="210"/>
      <c r="AG346" s="210" t="s">
        <v>172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3" x14ac:dyDescent="0.2">
      <c r="A347" s="217"/>
      <c r="B347" s="218"/>
      <c r="C347" s="255" t="s">
        <v>683</v>
      </c>
      <c r="D347" s="251"/>
      <c r="E347" s="252">
        <v>3.6225000000000001</v>
      </c>
      <c r="F347" s="221"/>
      <c r="G347" s="221"/>
      <c r="H347" s="221"/>
      <c r="I347" s="221"/>
      <c r="J347" s="221"/>
      <c r="K347" s="221"/>
      <c r="L347" s="221"/>
      <c r="M347" s="221"/>
      <c r="N347" s="220"/>
      <c r="O347" s="220"/>
      <c r="P347" s="220"/>
      <c r="Q347" s="220"/>
      <c r="R347" s="221"/>
      <c r="S347" s="221"/>
      <c r="T347" s="221"/>
      <c r="U347" s="221"/>
      <c r="V347" s="221"/>
      <c r="W347" s="221"/>
      <c r="X347" s="221"/>
      <c r="Y347" s="221"/>
      <c r="Z347" s="210"/>
      <c r="AA347" s="210"/>
      <c r="AB347" s="210"/>
      <c r="AC347" s="210"/>
      <c r="AD347" s="210"/>
      <c r="AE347" s="210"/>
      <c r="AF347" s="210"/>
      <c r="AG347" s="210" t="s">
        <v>172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3" x14ac:dyDescent="0.2">
      <c r="A348" s="217"/>
      <c r="B348" s="218"/>
      <c r="C348" s="255" t="s">
        <v>471</v>
      </c>
      <c r="D348" s="251"/>
      <c r="E348" s="252">
        <v>7.49</v>
      </c>
      <c r="F348" s="221"/>
      <c r="G348" s="221"/>
      <c r="H348" s="221"/>
      <c r="I348" s="221"/>
      <c r="J348" s="221"/>
      <c r="K348" s="221"/>
      <c r="L348" s="221"/>
      <c r="M348" s="221"/>
      <c r="N348" s="220"/>
      <c r="O348" s="220"/>
      <c r="P348" s="220"/>
      <c r="Q348" s="220"/>
      <c r="R348" s="221"/>
      <c r="S348" s="221"/>
      <c r="T348" s="221"/>
      <c r="U348" s="221"/>
      <c r="V348" s="221"/>
      <c r="W348" s="221"/>
      <c r="X348" s="221"/>
      <c r="Y348" s="221"/>
      <c r="Z348" s="210"/>
      <c r="AA348" s="210"/>
      <c r="AB348" s="210"/>
      <c r="AC348" s="210"/>
      <c r="AD348" s="210"/>
      <c r="AE348" s="210"/>
      <c r="AF348" s="210"/>
      <c r="AG348" s="210" t="s">
        <v>172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3" x14ac:dyDescent="0.2">
      <c r="A349" s="217"/>
      <c r="B349" s="218"/>
      <c r="C349" s="255" t="s">
        <v>684</v>
      </c>
      <c r="D349" s="251"/>
      <c r="E349" s="252">
        <v>13.983000000000001</v>
      </c>
      <c r="F349" s="221"/>
      <c r="G349" s="221"/>
      <c r="H349" s="221"/>
      <c r="I349" s="221"/>
      <c r="J349" s="221"/>
      <c r="K349" s="221"/>
      <c r="L349" s="221"/>
      <c r="M349" s="221"/>
      <c r="N349" s="220"/>
      <c r="O349" s="220"/>
      <c r="P349" s="220"/>
      <c r="Q349" s="220"/>
      <c r="R349" s="221"/>
      <c r="S349" s="221"/>
      <c r="T349" s="221"/>
      <c r="U349" s="221"/>
      <c r="V349" s="221"/>
      <c r="W349" s="221"/>
      <c r="X349" s="221"/>
      <c r="Y349" s="221"/>
      <c r="Z349" s="210"/>
      <c r="AA349" s="210"/>
      <c r="AB349" s="210"/>
      <c r="AC349" s="210"/>
      <c r="AD349" s="210"/>
      <c r="AE349" s="210"/>
      <c r="AF349" s="210"/>
      <c r="AG349" s="210" t="s">
        <v>172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3" x14ac:dyDescent="0.2">
      <c r="A350" s="217"/>
      <c r="B350" s="218"/>
      <c r="C350" s="255" t="s">
        <v>685</v>
      </c>
      <c r="D350" s="251"/>
      <c r="E350" s="252">
        <v>11.670999999999999</v>
      </c>
      <c r="F350" s="221"/>
      <c r="G350" s="221"/>
      <c r="H350" s="221"/>
      <c r="I350" s="221"/>
      <c r="J350" s="221"/>
      <c r="K350" s="221"/>
      <c r="L350" s="221"/>
      <c r="M350" s="221"/>
      <c r="N350" s="220"/>
      <c r="O350" s="220"/>
      <c r="P350" s="220"/>
      <c r="Q350" s="220"/>
      <c r="R350" s="221"/>
      <c r="S350" s="221"/>
      <c r="T350" s="221"/>
      <c r="U350" s="221"/>
      <c r="V350" s="221"/>
      <c r="W350" s="221"/>
      <c r="X350" s="221"/>
      <c r="Y350" s="221"/>
      <c r="Z350" s="210"/>
      <c r="AA350" s="210"/>
      <c r="AB350" s="210"/>
      <c r="AC350" s="210"/>
      <c r="AD350" s="210"/>
      <c r="AE350" s="210"/>
      <c r="AF350" s="210"/>
      <c r="AG350" s="210" t="s">
        <v>172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ht="22.5" outlineLevel="1" x14ac:dyDescent="0.2">
      <c r="A351" s="238">
        <v>72</v>
      </c>
      <c r="B351" s="239" t="s">
        <v>686</v>
      </c>
      <c r="C351" s="246" t="s">
        <v>687</v>
      </c>
      <c r="D351" s="240" t="s">
        <v>167</v>
      </c>
      <c r="E351" s="241">
        <v>78.622500000000002</v>
      </c>
      <c r="F351" s="242"/>
      <c r="G351" s="243">
        <f>ROUND(E351*F351,2)</f>
        <v>0</v>
      </c>
      <c r="H351" s="242"/>
      <c r="I351" s="243">
        <f>ROUND(E351*H351,2)</f>
        <v>0</v>
      </c>
      <c r="J351" s="242"/>
      <c r="K351" s="243">
        <f>ROUND(E351*J351,2)</f>
        <v>0</v>
      </c>
      <c r="L351" s="243">
        <v>21</v>
      </c>
      <c r="M351" s="243">
        <f>G351*(1+L351/100)</f>
        <v>0</v>
      </c>
      <c r="N351" s="241">
        <v>8.9999999999999998E-4</v>
      </c>
      <c r="O351" s="241">
        <f>ROUND(E351*N351,2)</f>
        <v>7.0000000000000007E-2</v>
      </c>
      <c r="P351" s="241">
        <v>0</v>
      </c>
      <c r="Q351" s="241">
        <f>ROUND(E351*P351,2)</f>
        <v>0</v>
      </c>
      <c r="R351" s="243" t="s">
        <v>631</v>
      </c>
      <c r="S351" s="243" t="s">
        <v>144</v>
      </c>
      <c r="T351" s="244" t="s">
        <v>569</v>
      </c>
      <c r="U351" s="221">
        <v>0</v>
      </c>
      <c r="V351" s="221">
        <f>ROUND(E351*U351,2)</f>
        <v>0</v>
      </c>
      <c r="W351" s="221"/>
      <c r="X351" s="221" t="s">
        <v>169</v>
      </c>
      <c r="Y351" s="221" t="s">
        <v>146</v>
      </c>
      <c r="Z351" s="210"/>
      <c r="AA351" s="210"/>
      <c r="AB351" s="210"/>
      <c r="AC351" s="210"/>
      <c r="AD351" s="210"/>
      <c r="AE351" s="210"/>
      <c r="AF351" s="210"/>
      <c r="AG351" s="210" t="s">
        <v>170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31">
        <v>73</v>
      </c>
      <c r="B352" s="232" t="s">
        <v>688</v>
      </c>
      <c r="C352" s="247" t="s">
        <v>689</v>
      </c>
      <c r="D352" s="233" t="s">
        <v>269</v>
      </c>
      <c r="E352" s="234">
        <v>41.625</v>
      </c>
      <c r="F352" s="235"/>
      <c r="G352" s="236">
        <f>ROUND(E352*F352,2)</f>
        <v>0</v>
      </c>
      <c r="H352" s="235"/>
      <c r="I352" s="236">
        <f>ROUND(E352*H352,2)</f>
        <v>0</v>
      </c>
      <c r="J352" s="235"/>
      <c r="K352" s="236">
        <f>ROUND(E352*J352,2)</f>
        <v>0</v>
      </c>
      <c r="L352" s="236">
        <v>21</v>
      </c>
      <c r="M352" s="236">
        <f>G352*(1+L352/100)</f>
        <v>0</v>
      </c>
      <c r="N352" s="234">
        <v>1E-4</v>
      </c>
      <c r="O352" s="234">
        <f>ROUND(E352*N352,2)</f>
        <v>0</v>
      </c>
      <c r="P352" s="234">
        <v>0</v>
      </c>
      <c r="Q352" s="234">
        <f>ROUND(E352*P352,2)</f>
        <v>0</v>
      </c>
      <c r="R352" s="236" t="s">
        <v>631</v>
      </c>
      <c r="S352" s="236" t="s">
        <v>144</v>
      </c>
      <c r="T352" s="237" t="s">
        <v>569</v>
      </c>
      <c r="U352" s="221">
        <v>0.12</v>
      </c>
      <c r="V352" s="221">
        <f>ROUND(E352*U352,2)</f>
        <v>5</v>
      </c>
      <c r="W352" s="221"/>
      <c r="X352" s="221" t="s">
        <v>169</v>
      </c>
      <c r="Y352" s="221" t="s">
        <v>146</v>
      </c>
      <c r="Z352" s="210"/>
      <c r="AA352" s="210"/>
      <c r="AB352" s="210"/>
      <c r="AC352" s="210"/>
      <c r="AD352" s="210"/>
      <c r="AE352" s="210"/>
      <c r="AF352" s="210"/>
      <c r="AG352" s="210" t="s">
        <v>170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2" x14ac:dyDescent="0.2">
      <c r="A353" s="217"/>
      <c r="B353" s="218"/>
      <c r="C353" s="255" t="s">
        <v>676</v>
      </c>
      <c r="D353" s="251"/>
      <c r="E353" s="252"/>
      <c r="F353" s="221"/>
      <c r="G353" s="221"/>
      <c r="H353" s="221"/>
      <c r="I353" s="221"/>
      <c r="J353" s="221"/>
      <c r="K353" s="221"/>
      <c r="L353" s="221"/>
      <c r="M353" s="221"/>
      <c r="N353" s="220"/>
      <c r="O353" s="220"/>
      <c r="P353" s="220"/>
      <c r="Q353" s="220"/>
      <c r="R353" s="221"/>
      <c r="S353" s="221"/>
      <c r="T353" s="221"/>
      <c r="U353" s="221"/>
      <c r="V353" s="221"/>
      <c r="W353" s="221"/>
      <c r="X353" s="221"/>
      <c r="Y353" s="221"/>
      <c r="Z353" s="210"/>
      <c r="AA353" s="210"/>
      <c r="AB353" s="210"/>
      <c r="AC353" s="210"/>
      <c r="AD353" s="210"/>
      <c r="AE353" s="210"/>
      <c r="AF353" s="210"/>
      <c r="AG353" s="210" t="s">
        <v>172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3" x14ac:dyDescent="0.2">
      <c r="A354" s="217"/>
      <c r="B354" s="218"/>
      <c r="C354" s="255" t="s">
        <v>690</v>
      </c>
      <c r="D354" s="251"/>
      <c r="E354" s="252">
        <v>0.9</v>
      </c>
      <c r="F354" s="221"/>
      <c r="G354" s="221"/>
      <c r="H354" s="221"/>
      <c r="I354" s="221"/>
      <c r="J354" s="221"/>
      <c r="K354" s="221"/>
      <c r="L354" s="221"/>
      <c r="M354" s="221"/>
      <c r="N354" s="220"/>
      <c r="O354" s="220"/>
      <c r="P354" s="220"/>
      <c r="Q354" s="220"/>
      <c r="R354" s="221"/>
      <c r="S354" s="221"/>
      <c r="T354" s="221"/>
      <c r="U354" s="221"/>
      <c r="V354" s="221"/>
      <c r="W354" s="221"/>
      <c r="X354" s="221"/>
      <c r="Y354" s="221"/>
      <c r="Z354" s="210"/>
      <c r="AA354" s="210"/>
      <c r="AB354" s="210"/>
      <c r="AC354" s="210"/>
      <c r="AD354" s="210"/>
      <c r="AE354" s="210"/>
      <c r="AF354" s="210"/>
      <c r="AG354" s="210" t="s">
        <v>172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3" x14ac:dyDescent="0.2">
      <c r="A355" s="217"/>
      <c r="B355" s="218"/>
      <c r="C355" s="255" t="s">
        <v>691</v>
      </c>
      <c r="D355" s="251"/>
      <c r="E355" s="252">
        <v>5.5</v>
      </c>
      <c r="F355" s="221"/>
      <c r="G355" s="221"/>
      <c r="H355" s="221"/>
      <c r="I355" s="221"/>
      <c r="J355" s="221"/>
      <c r="K355" s="221"/>
      <c r="L355" s="221"/>
      <c r="M355" s="221"/>
      <c r="N355" s="220"/>
      <c r="O355" s="220"/>
      <c r="P355" s="220"/>
      <c r="Q355" s="220"/>
      <c r="R355" s="221"/>
      <c r="S355" s="221"/>
      <c r="T355" s="221"/>
      <c r="U355" s="221"/>
      <c r="V355" s="221"/>
      <c r="W355" s="221"/>
      <c r="X355" s="221"/>
      <c r="Y355" s="221"/>
      <c r="Z355" s="210"/>
      <c r="AA355" s="210"/>
      <c r="AB355" s="210"/>
      <c r="AC355" s="210"/>
      <c r="AD355" s="210"/>
      <c r="AE355" s="210"/>
      <c r="AF355" s="210"/>
      <c r="AG355" s="210" t="s">
        <v>172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3" x14ac:dyDescent="0.2">
      <c r="A356" s="217"/>
      <c r="B356" s="218"/>
      <c r="C356" s="255" t="s">
        <v>692</v>
      </c>
      <c r="D356" s="251"/>
      <c r="E356" s="252">
        <v>5.64</v>
      </c>
      <c r="F356" s="221"/>
      <c r="G356" s="221"/>
      <c r="H356" s="221"/>
      <c r="I356" s="221"/>
      <c r="J356" s="221"/>
      <c r="K356" s="221"/>
      <c r="L356" s="221"/>
      <c r="M356" s="221"/>
      <c r="N356" s="220"/>
      <c r="O356" s="220"/>
      <c r="P356" s="220"/>
      <c r="Q356" s="220"/>
      <c r="R356" s="221"/>
      <c r="S356" s="221"/>
      <c r="T356" s="221"/>
      <c r="U356" s="221"/>
      <c r="V356" s="221"/>
      <c r="W356" s="221"/>
      <c r="X356" s="221"/>
      <c r="Y356" s="221"/>
      <c r="Z356" s="210"/>
      <c r="AA356" s="210"/>
      <c r="AB356" s="210"/>
      <c r="AC356" s="210"/>
      <c r="AD356" s="210"/>
      <c r="AE356" s="210"/>
      <c r="AF356" s="210"/>
      <c r="AG356" s="210" t="s">
        <v>172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3" x14ac:dyDescent="0.2">
      <c r="A357" s="217"/>
      <c r="B357" s="218"/>
      <c r="C357" s="255" t="s">
        <v>693</v>
      </c>
      <c r="D357" s="251"/>
      <c r="E357" s="252">
        <v>6.05</v>
      </c>
      <c r="F357" s="221"/>
      <c r="G357" s="221"/>
      <c r="H357" s="221"/>
      <c r="I357" s="221"/>
      <c r="J357" s="221"/>
      <c r="K357" s="221"/>
      <c r="L357" s="221"/>
      <c r="M357" s="221"/>
      <c r="N357" s="220"/>
      <c r="O357" s="220"/>
      <c r="P357" s="220"/>
      <c r="Q357" s="220"/>
      <c r="R357" s="221"/>
      <c r="S357" s="221"/>
      <c r="T357" s="221"/>
      <c r="U357" s="221"/>
      <c r="V357" s="221"/>
      <c r="W357" s="221"/>
      <c r="X357" s="221"/>
      <c r="Y357" s="221"/>
      <c r="Z357" s="210"/>
      <c r="AA357" s="210"/>
      <c r="AB357" s="210"/>
      <c r="AC357" s="210"/>
      <c r="AD357" s="210"/>
      <c r="AE357" s="210"/>
      <c r="AF357" s="210"/>
      <c r="AG357" s="210" t="s">
        <v>172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3" x14ac:dyDescent="0.2">
      <c r="A358" s="217"/>
      <c r="B358" s="218"/>
      <c r="C358" s="255" t="s">
        <v>694</v>
      </c>
      <c r="D358" s="251"/>
      <c r="E358" s="252">
        <v>4.28</v>
      </c>
      <c r="F358" s="221"/>
      <c r="G358" s="221"/>
      <c r="H358" s="221"/>
      <c r="I358" s="221"/>
      <c r="J358" s="221"/>
      <c r="K358" s="221"/>
      <c r="L358" s="221"/>
      <c r="M358" s="221"/>
      <c r="N358" s="220"/>
      <c r="O358" s="220"/>
      <c r="P358" s="220"/>
      <c r="Q358" s="220"/>
      <c r="R358" s="221"/>
      <c r="S358" s="221"/>
      <c r="T358" s="221"/>
      <c r="U358" s="221"/>
      <c r="V358" s="221"/>
      <c r="W358" s="221"/>
      <c r="X358" s="221"/>
      <c r="Y358" s="221"/>
      <c r="Z358" s="210"/>
      <c r="AA358" s="210"/>
      <c r="AB358" s="210"/>
      <c r="AC358" s="210"/>
      <c r="AD358" s="210"/>
      <c r="AE358" s="210"/>
      <c r="AF358" s="210"/>
      <c r="AG358" s="210" t="s">
        <v>172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3" x14ac:dyDescent="0.2">
      <c r="A359" s="217"/>
      <c r="B359" s="218"/>
      <c r="C359" s="255" t="s">
        <v>695</v>
      </c>
      <c r="D359" s="251"/>
      <c r="E359" s="252">
        <v>1.7250000000000001</v>
      </c>
      <c r="F359" s="221"/>
      <c r="G359" s="221"/>
      <c r="H359" s="221"/>
      <c r="I359" s="221"/>
      <c r="J359" s="221"/>
      <c r="K359" s="221"/>
      <c r="L359" s="221"/>
      <c r="M359" s="221"/>
      <c r="N359" s="220"/>
      <c r="O359" s="220"/>
      <c r="P359" s="220"/>
      <c r="Q359" s="220"/>
      <c r="R359" s="221"/>
      <c r="S359" s="221"/>
      <c r="T359" s="221"/>
      <c r="U359" s="221"/>
      <c r="V359" s="221"/>
      <c r="W359" s="221"/>
      <c r="X359" s="221"/>
      <c r="Y359" s="221"/>
      <c r="Z359" s="210"/>
      <c r="AA359" s="210"/>
      <c r="AB359" s="210"/>
      <c r="AC359" s="210"/>
      <c r="AD359" s="210"/>
      <c r="AE359" s="210"/>
      <c r="AF359" s="210"/>
      <c r="AG359" s="210" t="s">
        <v>172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3" x14ac:dyDescent="0.2">
      <c r="A360" s="217"/>
      <c r="B360" s="218"/>
      <c r="C360" s="255" t="s">
        <v>696</v>
      </c>
      <c r="D360" s="251"/>
      <c r="E360" s="252">
        <v>4.9000000000000004</v>
      </c>
      <c r="F360" s="221"/>
      <c r="G360" s="221"/>
      <c r="H360" s="221"/>
      <c r="I360" s="221"/>
      <c r="J360" s="221"/>
      <c r="K360" s="221"/>
      <c r="L360" s="221"/>
      <c r="M360" s="221"/>
      <c r="N360" s="220"/>
      <c r="O360" s="220"/>
      <c r="P360" s="220"/>
      <c r="Q360" s="220"/>
      <c r="R360" s="221"/>
      <c r="S360" s="221"/>
      <c r="T360" s="221"/>
      <c r="U360" s="221"/>
      <c r="V360" s="221"/>
      <c r="W360" s="221"/>
      <c r="X360" s="221"/>
      <c r="Y360" s="221"/>
      <c r="Z360" s="210"/>
      <c r="AA360" s="210"/>
      <c r="AB360" s="210"/>
      <c r="AC360" s="210"/>
      <c r="AD360" s="210"/>
      <c r="AE360" s="210"/>
      <c r="AF360" s="210"/>
      <c r="AG360" s="210" t="s">
        <v>172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3" x14ac:dyDescent="0.2">
      <c r="A361" s="217"/>
      <c r="B361" s="218"/>
      <c r="C361" s="255" t="s">
        <v>697</v>
      </c>
      <c r="D361" s="251"/>
      <c r="E361" s="252">
        <v>6.47</v>
      </c>
      <c r="F361" s="221"/>
      <c r="G361" s="221"/>
      <c r="H361" s="221"/>
      <c r="I361" s="221"/>
      <c r="J361" s="221"/>
      <c r="K361" s="221"/>
      <c r="L361" s="221"/>
      <c r="M361" s="221"/>
      <c r="N361" s="220"/>
      <c r="O361" s="220"/>
      <c r="P361" s="220"/>
      <c r="Q361" s="220"/>
      <c r="R361" s="221"/>
      <c r="S361" s="221"/>
      <c r="T361" s="221"/>
      <c r="U361" s="221"/>
      <c r="V361" s="221"/>
      <c r="W361" s="221"/>
      <c r="X361" s="221"/>
      <c r="Y361" s="221"/>
      <c r="Z361" s="210"/>
      <c r="AA361" s="210"/>
      <c r="AB361" s="210"/>
      <c r="AC361" s="210"/>
      <c r="AD361" s="210"/>
      <c r="AE361" s="210"/>
      <c r="AF361" s="210"/>
      <c r="AG361" s="210" t="s">
        <v>172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3" x14ac:dyDescent="0.2">
      <c r="A362" s="217"/>
      <c r="B362" s="218"/>
      <c r="C362" s="255" t="s">
        <v>698</v>
      </c>
      <c r="D362" s="251"/>
      <c r="E362" s="252">
        <v>6.16</v>
      </c>
      <c r="F362" s="221"/>
      <c r="G362" s="221"/>
      <c r="H362" s="221"/>
      <c r="I362" s="221"/>
      <c r="J362" s="221"/>
      <c r="K362" s="221"/>
      <c r="L362" s="221"/>
      <c r="M362" s="221"/>
      <c r="N362" s="220"/>
      <c r="O362" s="220"/>
      <c r="P362" s="220"/>
      <c r="Q362" s="220"/>
      <c r="R362" s="221"/>
      <c r="S362" s="221"/>
      <c r="T362" s="221"/>
      <c r="U362" s="221"/>
      <c r="V362" s="221"/>
      <c r="W362" s="221"/>
      <c r="X362" s="221"/>
      <c r="Y362" s="221"/>
      <c r="Z362" s="210"/>
      <c r="AA362" s="210"/>
      <c r="AB362" s="210"/>
      <c r="AC362" s="210"/>
      <c r="AD362" s="210"/>
      <c r="AE362" s="210"/>
      <c r="AF362" s="210"/>
      <c r="AG362" s="210" t="s">
        <v>172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31">
        <v>74</v>
      </c>
      <c r="B363" s="232" t="s">
        <v>699</v>
      </c>
      <c r="C363" s="247" t="s">
        <v>700</v>
      </c>
      <c r="D363" s="233" t="s">
        <v>269</v>
      </c>
      <c r="E363" s="234">
        <v>20.399999999999999</v>
      </c>
      <c r="F363" s="235"/>
      <c r="G363" s="236">
        <f>ROUND(E363*F363,2)</f>
        <v>0</v>
      </c>
      <c r="H363" s="235"/>
      <c r="I363" s="236">
        <f>ROUND(E363*H363,2)</f>
        <v>0</v>
      </c>
      <c r="J363" s="235"/>
      <c r="K363" s="236">
        <f>ROUND(E363*J363,2)</f>
        <v>0</v>
      </c>
      <c r="L363" s="236">
        <v>21</v>
      </c>
      <c r="M363" s="236">
        <f>G363*(1+L363/100)</f>
        <v>0</v>
      </c>
      <c r="N363" s="234">
        <v>1E-4</v>
      </c>
      <c r="O363" s="234">
        <f>ROUND(E363*N363,2)</f>
        <v>0</v>
      </c>
      <c r="P363" s="234">
        <v>0</v>
      </c>
      <c r="Q363" s="234">
        <f>ROUND(E363*P363,2)</f>
        <v>0</v>
      </c>
      <c r="R363" s="236" t="s">
        <v>631</v>
      </c>
      <c r="S363" s="236" t="s">
        <v>144</v>
      </c>
      <c r="T363" s="237" t="s">
        <v>569</v>
      </c>
      <c r="U363" s="221">
        <v>0.12</v>
      </c>
      <c r="V363" s="221">
        <f>ROUND(E363*U363,2)</f>
        <v>2.4500000000000002</v>
      </c>
      <c r="W363" s="221"/>
      <c r="X363" s="221" t="s">
        <v>169</v>
      </c>
      <c r="Y363" s="221" t="s">
        <v>146</v>
      </c>
      <c r="Z363" s="210"/>
      <c r="AA363" s="210"/>
      <c r="AB363" s="210"/>
      <c r="AC363" s="210"/>
      <c r="AD363" s="210"/>
      <c r="AE363" s="210"/>
      <c r="AF363" s="210"/>
      <c r="AG363" s="210" t="s">
        <v>170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2" x14ac:dyDescent="0.2">
      <c r="A364" s="217"/>
      <c r="B364" s="218"/>
      <c r="C364" s="255" t="s">
        <v>676</v>
      </c>
      <c r="D364" s="251"/>
      <c r="E364" s="252"/>
      <c r="F364" s="221"/>
      <c r="G364" s="221"/>
      <c r="H364" s="221"/>
      <c r="I364" s="221"/>
      <c r="J364" s="221"/>
      <c r="K364" s="221"/>
      <c r="L364" s="221"/>
      <c r="M364" s="221"/>
      <c r="N364" s="220"/>
      <c r="O364" s="220"/>
      <c r="P364" s="220"/>
      <c r="Q364" s="220"/>
      <c r="R364" s="221"/>
      <c r="S364" s="221"/>
      <c r="T364" s="221"/>
      <c r="U364" s="221"/>
      <c r="V364" s="221"/>
      <c r="W364" s="221"/>
      <c r="X364" s="221"/>
      <c r="Y364" s="221"/>
      <c r="Z364" s="210"/>
      <c r="AA364" s="210"/>
      <c r="AB364" s="210"/>
      <c r="AC364" s="210"/>
      <c r="AD364" s="210"/>
      <c r="AE364" s="210"/>
      <c r="AF364" s="210"/>
      <c r="AG364" s="210" t="s">
        <v>172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3" x14ac:dyDescent="0.2">
      <c r="A365" s="217"/>
      <c r="B365" s="218"/>
      <c r="C365" s="255" t="s">
        <v>701</v>
      </c>
      <c r="D365" s="251"/>
      <c r="E365" s="252">
        <v>3</v>
      </c>
      <c r="F365" s="221"/>
      <c r="G365" s="221"/>
      <c r="H365" s="221"/>
      <c r="I365" s="221"/>
      <c r="J365" s="221"/>
      <c r="K365" s="221"/>
      <c r="L365" s="221"/>
      <c r="M365" s="221"/>
      <c r="N365" s="220"/>
      <c r="O365" s="220"/>
      <c r="P365" s="220"/>
      <c r="Q365" s="220"/>
      <c r="R365" s="221"/>
      <c r="S365" s="221"/>
      <c r="T365" s="221"/>
      <c r="U365" s="221"/>
      <c r="V365" s="221"/>
      <c r="W365" s="221"/>
      <c r="X365" s="221"/>
      <c r="Y365" s="221"/>
      <c r="Z365" s="210"/>
      <c r="AA365" s="210"/>
      <c r="AB365" s="210"/>
      <c r="AC365" s="210"/>
      <c r="AD365" s="210"/>
      <c r="AE365" s="210"/>
      <c r="AF365" s="210"/>
      <c r="AG365" s="210" t="s">
        <v>172</v>
      </c>
      <c r="AH365" s="210">
        <v>0</v>
      </c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3" x14ac:dyDescent="0.2">
      <c r="A366" s="217"/>
      <c r="B366" s="218"/>
      <c r="C366" s="255" t="s">
        <v>702</v>
      </c>
      <c r="D366" s="251"/>
      <c r="E366" s="252">
        <v>0.9</v>
      </c>
      <c r="F366" s="221"/>
      <c r="G366" s="221"/>
      <c r="H366" s="221"/>
      <c r="I366" s="221"/>
      <c r="J366" s="221"/>
      <c r="K366" s="221"/>
      <c r="L366" s="221"/>
      <c r="M366" s="221"/>
      <c r="N366" s="220"/>
      <c r="O366" s="220"/>
      <c r="P366" s="220"/>
      <c r="Q366" s="220"/>
      <c r="R366" s="221"/>
      <c r="S366" s="221"/>
      <c r="T366" s="221"/>
      <c r="U366" s="221"/>
      <c r="V366" s="221"/>
      <c r="W366" s="221"/>
      <c r="X366" s="221"/>
      <c r="Y366" s="221"/>
      <c r="Z366" s="210"/>
      <c r="AA366" s="210"/>
      <c r="AB366" s="210"/>
      <c r="AC366" s="210"/>
      <c r="AD366" s="210"/>
      <c r="AE366" s="210"/>
      <c r="AF366" s="210"/>
      <c r="AG366" s="210" t="s">
        <v>172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3" x14ac:dyDescent="0.2">
      <c r="A367" s="217"/>
      <c r="B367" s="218"/>
      <c r="C367" s="255" t="s">
        <v>703</v>
      </c>
      <c r="D367" s="251"/>
      <c r="E367" s="252">
        <v>5.7</v>
      </c>
      <c r="F367" s="221"/>
      <c r="G367" s="221"/>
      <c r="H367" s="221"/>
      <c r="I367" s="221"/>
      <c r="J367" s="221"/>
      <c r="K367" s="221"/>
      <c r="L367" s="221"/>
      <c r="M367" s="221"/>
      <c r="N367" s="220"/>
      <c r="O367" s="220"/>
      <c r="P367" s="220"/>
      <c r="Q367" s="220"/>
      <c r="R367" s="221"/>
      <c r="S367" s="221"/>
      <c r="T367" s="221"/>
      <c r="U367" s="221"/>
      <c r="V367" s="221"/>
      <c r="W367" s="221"/>
      <c r="X367" s="221"/>
      <c r="Y367" s="221"/>
      <c r="Z367" s="210"/>
      <c r="AA367" s="210"/>
      <c r="AB367" s="210"/>
      <c r="AC367" s="210"/>
      <c r="AD367" s="210"/>
      <c r="AE367" s="210"/>
      <c r="AF367" s="210"/>
      <c r="AG367" s="210" t="s">
        <v>172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3" x14ac:dyDescent="0.2">
      <c r="A368" s="217"/>
      <c r="B368" s="218"/>
      <c r="C368" s="255" t="s">
        <v>704</v>
      </c>
      <c r="D368" s="251"/>
      <c r="E368" s="252">
        <v>2.1</v>
      </c>
      <c r="F368" s="221"/>
      <c r="G368" s="221"/>
      <c r="H368" s="221"/>
      <c r="I368" s="221"/>
      <c r="J368" s="221"/>
      <c r="K368" s="221"/>
      <c r="L368" s="221"/>
      <c r="M368" s="221"/>
      <c r="N368" s="220"/>
      <c r="O368" s="220"/>
      <c r="P368" s="220"/>
      <c r="Q368" s="220"/>
      <c r="R368" s="221"/>
      <c r="S368" s="221"/>
      <c r="T368" s="221"/>
      <c r="U368" s="221"/>
      <c r="V368" s="221"/>
      <c r="W368" s="221"/>
      <c r="X368" s="221"/>
      <c r="Y368" s="221"/>
      <c r="Z368" s="210"/>
      <c r="AA368" s="210"/>
      <c r="AB368" s="210"/>
      <c r="AC368" s="210"/>
      <c r="AD368" s="210"/>
      <c r="AE368" s="210"/>
      <c r="AF368" s="210"/>
      <c r="AG368" s="210" t="s">
        <v>172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3" x14ac:dyDescent="0.2">
      <c r="A369" s="217"/>
      <c r="B369" s="218"/>
      <c r="C369" s="255" t="s">
        <v>705</v>
      </c>
      <c r="D369" s="251"/>
      <c r="E369" s="252">
        <v>2.1</v>
      </c>
      <c r="F369" s="221"/>
      <c r="G369" s="221"/>
      <c r="H369" s="221"/>
      <c r="I369" s="221"/>
      <c r="J369" s="221"/>
      <c r="K369" s="221"/>
      <c r="L369" s="221"/>
      <c r="M369" s="221"/>
      <c r="N369" s="220"/>
      <c r="O369" s="220"/>
      <c r="P369" s="220"/>
      <c r="Q369" s="220"/>
      <c r="R369" s="221"/>
      <c r="S369" s="221"/>
      <c r="T369" s="221"/>
      <c r="U369" s="221"/>
      <c r="V369" s="221"/>
      <c r="W369" s="221"/>
      <c r="X369" s="221"/>
      <c r="Y369" s="221"/>
      <c r="Z369" s="210"/>
      <c r="AA369" s="210"/>
      <c r="AB369" s="210"/>
      <c r="AC369" s="210"/>
      <c r="AD369" s="210"/>
      <c r="AE369" s="210"/>
      <c r="AF369" s="210"/>
      <c r="AG369" s="210" t="s">
        <v>172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3" x14ac:dyDescent="0.2">
      <c r="A370" s="217"/>
      <c r="B370" s="218"/>
      <c r="C370" s="255" t="s">
        <v>706</v>
      </c>
      <c r="D370" s="251"/>
      <c r="E370" s="252">
        <v>3.45</v>
      </c>
      <c r="F370" s="221"/>
      <c r="G370" s="221"/>
      <c r="H370" s="221"/>
      <c r="I370" s="221"/>
      <c r="J370" s="221"/>
      <c r="K370" s="221"/>
      <c r="L370" s="221"/>
      <c r="M370" s="221"/>
      <c r="N370" s="220"/>
      <c r="O370" s="220"/>
      <c r="P370" s="220"/>
      <c r="Q370" s="220"/>
      <c r="R370" s="221"/>
      <c r="S370" s="221"/>
      <c r="T370" s="221"/>
      <c r="U370" s="221"/>
      <c r="V370" s="221"/>
      <c r="W370" s="221"/>
      <c r="X370" s="221"/>
      <c r="Y370" s="221"/>
      <c r="Z370" s="210"/>
      <c r="AA370" s="210"/>
      <c r="AB370" s="210"/>
      <c r="AC370" s="210"/>
      <c r="AD370" s="210"/>
      <c r="AE370" s="210"/>
      <c r="AF370" s="210"/>
      <c r="AG370" s="210" t="s">
        <v>172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3" x14ac:dyDescent="0.2">
      <c r="A371" s="217"/>
      <c r="B371" s="218"/>
      <c r="C371" s="255" t="s">
        <v>707</v>
      </c>
      <c r="D371" s="251"/>
      <c r="E371" s="252">
        <v>3.15</v>
      </c>
      <c r="F371" s="221"/>
      <c r="G371" s="221"/>
      <c r="H371" s="221"/>
      <c r="I371" s="221"/>
      <c r="J371" s="221"/>
      <c r="K371" s="221"/>
      <c r="L371" s="221"/>
      <c r="M371" s="221"/>
      <c r="N371" s="220"/>
      <c r="O371" s="220"/>
      <c r="P371" s="220"/>
      <c r="Q371" s="220"/>
      <c r="R371" s="221"/>
      <c r="S371" s="221"/>
      <c r="T371" s="221"/>
      <c r="U371" s="221"/>
      <c r="V371" s="221"/>
      <c r="W371" s="221"/>
      <c r="X371" s="221"/>
      <c r="Y371" s="221"/>
      <c r="Z371" s="210"/>
      <c r="AA371" s="210"/>
      <c r="AB371" s="210"/>
      <c r="AC371" s="210"/>
      <c r="AD371" s="210"/>
      <c r="AE371" s="210"/>
      <c r="AF371" s="210"/>
      <c r="AG371" s="210" t="s">
        <v>172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ht="22.5" outlineLevel="1" x14ac:dyDescent="0.2">
      <c r="A372" s="231">
        <v>75</v>
      </c>
      <c r="B372" s="232" t="s">
        <v>708</v>
      </c>
      <c r="C372" s="247" t="s">
        <v>709</v>
      </c>
      <c r="D372" s="233" t="s">
        <v>167</v>
      </c>
      <c r="E372" s="234">
        <v>88.332750000000004</v>
      </c>
      <c r="F372" s="235"/>
      <c r="G372" s="236">
        <f>ROUND(E372*F372,2)</f>
        <v>0</v>
      </c>
      <c r="H372" s="235"/>
      <c r="I372" s="236">
        <f>ROUND(E372*H372,2)</f>
        <v>0</v>
      </c>
      <c r="J372" s="235"/>
      <c r="K372" s="236">
        <f>ROUND(E372*J372,2)</f>
        <v>0</v>
      </c>
      <c r="L372" s="236">
        <v>21</v>
      </c>
      <c r="M372" s="236">
        <f>G372*(1+L372/100)</f>
        <v>0</v>
      </c>
      <c r="N372" s="234">
        <v>1.9199999999999998E-2</v>
      </c>
      <c r="O372" s="234">
        <f>ROUND(E372*N372,2)</f>
        <v>1.7</v>
      </c>
      <c r="P372" s="234">
        <v>0</v>
      </c>
      <c r="Q372" s="234">
        <f>ROUND(E372*P372,2)</f>
        <v>0</v>
      </c>
      <c r="R372" s="236" t="s">
        <v>516</v>
      </c>
      <c r="S372" s="236" t="s">
        <v>144</v>
      </c>
      <c r="T372" s="237" t="s">
        <v>569</v>
      </c>
      <c r="U372" s="221">
        <v>0</v>
      </c>
      <c r="V372" s="221">
        <f>ROUND(E372*U372,2)</f>
        <v>0</v>
      </c>
      <c r="W372" s="221"/>
      <c r="X372" s="221" t="s">
        <v>517</v>
      </c>
      <c r="Y372" s="221" t="s">
        <v>146</v>
      </c>
      <c r="Z372" s="210"/>
      <c r="AA372" s="210"/>
      <c r="AB372" s="210"/>
      <c r="AC372" s="210"/>
      <c r="AD372" s="210"/>
      <c r="AE372" s="210"/>
      <c r="AF372" s="210"/>
      <c r="AG372" s="210" t="s">
        <v>518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2" x14ac:dyDescent="0.2">
      <c r="A373" s="217"/>
      <c r="B373" s="218"/>
      <c r="C373" s="255" t="s">
        <v>710</v>
      </c>
      <c r="D373" s="251"/>
      <c r="E373" s="252">
        <v>88.332750000000004</v>
      </c>
      <c r="F373" s="221"/>
      <c r="G373" s="221"/>
      <c r="H373" s="221"/>
      <c r="I373" s="221"/>
      <c r="J373" s="221"/>
      <c r="K373" s="221"/>
      <c r="L373" s="221"/>
      <c r="M373" s="221"/>
      <c r="N373" s="220"/>
      <c r="O373" s="220"/>
      <c r="P373" s="220"/>
      <c r="Q373" s="220"/>
      <c r="R373" s="221"/>
      <c r="S373" s="221"/>
      <c r="T373" s="221"/>
      <c r="U373" s="221"/>
      <c r="V373" s="221"/>
      <c r="W373" s="221"/>
      <c r="X373" s="221"/>
      <c r="Y373" s="221"/>
      <c r="Z373" s="210"/>
      <c r="AA373" s="210"/>
      <c r="AB373" s="210"/>
      <c r="AC373" s="210"/>
      <c r="AD373" s="210"/>
      <c r="AE373" s="210"/>
      <c r="AF373" s="210"/>
      <c r="AG373" s="210" t="s">
        <v>172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>
        <v>76</v>
      </c>
      <c r="B374" s="218" t="s">
        <v>711</v>
      </c>
      <c r="C374" s="263" t="s">
        <v>712</v>
      </c>
      <c r="D374" s="219" t="s">
        <v>0</v>
      </c>
      <c r="E374" s="259"/>
      <c r="F374" s="222"/>
      <c r="G374" s="221">
        <f>ROUND(E374*F374,2)</f>
        <v>0</v>
      </c>
      <c r="H374" s="222"/>
      <c r="I374" s="221">
        <f>ROUND(E374*H374,2)</f>
        <v>0</v>
      </c>
      <c r="J374" s="222"/>
      <c r="K374" s="221">
        <f>ROUND(E374*J374,2)</f>
        <v>0</v>
      </c>
      <c r="L374" s="221">
        <v>21</v>
      </c>
      <c r="M374" s="221">
        <f>G374*(1+L374/100)</f>
        <v>0</v>
      </c>
      <c r="N374" s="220">
        <v>0</v>
      </c>
      <c r="O374" s="220">
        <f>ROUND(E374*N374,2)</f>
        <v>0</v>
      </c>
      <c r="P374" s="220">
        <v>0</v>
      </c>
      <c r="Q374" s="220">
        <f>ROUND(E374*P374,2)</f>
        <v>0</v>
      </c>
      <c r="R374" s="221" t="s">
        <v>631</v>
      </c>
      <c r="S374" s="221" t="s">
        <v>144</v>
      </c>
      <c r="T374" s="221" t="s">
        <v>144</v>
      </c>
      <c r="U374" s="221">
        <v>0</v>
      </c>
      <c r="V374" s="221">
        <f>ROUND(E374*U374,2)</f>
        <v>0</v>
      </c>
      <c r="W374" s="221"/>
      <c r="X374" s="221" t="s">
        <v>563</v>
      </c>
      <c r="Y374" s="221" t="s">
        <v>146</v>
      </c>
      <c r="Z374" s="210"/>
      <c r="AA374" s="210"/>
      <c r="AB374" s="210"/>
      <c r="AC374" s="210"/>
      <c r="AD374" s="210"/>
      <c r="AE374" s="210"/>
      <c r="AF374" s="210"/>
      <c r="AG374" s="210" t="s">
        <v>564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x14ac:dyDescent="0.2">
      <c r="A375" s="224" t="s">
        <v>139</v>
      </c>
      <c r="B375" s="225" t="s">
        <v>100</v>
      </c>
      <c r="C375" s="245" t="s">
        <v>101</v>
      </c>
      <c r="D375" s="226"/>
      <c r="E375" s="227"/>
      <c r="F375" s="228"/>
      <c r="G375" s="228">
        <f>SUMIF(AG376:AG379,"&lt;&gt;NOR",G376:G379)</f>
        <v>0</v>
      </c>
      <c r="H375" s="228"/>
      <c r="I375" s="228">
        <f>SUM(I376:I379)</f>
        <v>0</v>
      </c>
      <c r="J375" s="228"/>
      <c r="K375" s="228">
        <f>SUM(K376:K379)</f>
        <v>0</v>
      </c>
      <c r="L375" s="228"/>
      <c r="M375" s="228">
        <f>SUM(M376:M379)</f>
        <v>0</v>
      </c>
      <c r="N375" s="227"/>
      <c r="O375" s="227">
        <f>SUM(O376:O379)</f>
        <v>0.04</v>
      </c>
      <c r="P375" s="227"/>
      <c r="Q375" s="227">
        <f>SUM(Q376:Q379)</f>
        <v>0</v>
      </c>
      <c r="R375" s="228"/>
      <c r="S375" s="228"/>
      <c r="T375" s="229"/>
      <c r="U375" s="223"/>
      <c r="V375" s="223">
        <f>SUM(V376:V379)</f>
        <v>26.65</v>
      </c>
      <c r="W375" s="223"/>
      <c r="X375" s="223"/>
      <c r="Y375" s="223"/>
      <c r="AG375" t="s">
        <v>140</v>
      </c>
    </row>
    <row r="376" spans="1:60" outlineLevel="1" x14ac:dyDescent="0.2">
      <c r="A376" s="231">
        <v>77</v>
      </c>
      <c r="B376" s="232" t="s">
        <v>713</v>
      </c>
      <c r="C376" s="247" t="s">
        <v>714</v>
      </c>
      <c r="D376" s="233" t="s">
        <v>167</v>
      </c>
      <c r="E376" s="234">
        <v>261.51400000000001</v>
      </c>
      <c r="F376" s="235"/>
      <c r="G376" s="236">
        <f>ROUND(E376*F376,2)</f>
        <v>0</v>
      </c>
      <c r="H376" s="235"/>
      <c r="I376" s="236">
        <f>ROUND(E376*H376,2)</f>
        <v>0</v>
      </c>
      <c r="J376" s="235"/>
      <c r="K376" s="236">
        <f>ROUND(E376*J376,2)</f>
        <v>0</v>
      </c>
      <c r="L376" s="236">
        <v>21</v>
      </c>
      <c r="M376" s="236">
        <f>G376*(1+L376/100)</f>
        <v>0</v>
      </c>
      <c r="N376" s="234">
        <v>1.4999999999999999E-4</v>
      </c>
      <c r="O376" s="234">
        <f>ROUND(E376*N376,2)</f>
        <v>0.04</v>
      </c>
      <c r="P376" s="234">
        <v>0</v>
      </c>
      <c r="Q376" s="234">
        <f>ROUND(E376*P376,2)</f>
        <v>0</v>
      </c>
      <c r="R376" s="236" t="s">
        <v>715</v>
      </c>
      <c r="S376" s="236" t="s">
        <v>144</v>
      </c>
      <c r="T376" s="237" t="s">
        <v>144</v>
      </c>
      <c r="U376" s="221">
        <v>0.10191</v>
      </c>
      <c r="V376" s="221">
        <f>ROUND(E376*U376,2)</f>
        <v>26.65</v>
      </c>
      <c r="W376" s="221"/>
      <c r="X376" s="221" t="s">
        <v>169</v>
      </c>
      <c r="Y376" s="221" t="s">
        <v>146</v>
      </c>
      <c r="Z376" s="210"/>
      <c r="AA376" s="210"/>
      <c r="AB376" s="210"/>
      <c r="AC376" s="210"/>
      <c r="AD376" s="210"/>
      <c r="AE376" s="210"/>
      <c r="AF376" s="210"/>
      <c r="AG376" s="210" t="s">
        <v>170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2" x14ac:dyDescent="0.2">
      <c r="A377" s="217"/>
      <c r="B377" s="218"/>
      <c r="C377" s="255" t="s">
        <v>716</v>
      </c>
      <c r="D377" s="251"/>
      <c r="E377" s="252">
        <v>63.25</v>
      </c>
      <c r="F377" s="221"/>
      <c r="G377" s="221"/>
      <c r="H377" s="221"/>
      <c r="I377" s="221"/>
      <c r="J377" s="221"/>
      <c r="K377" s="221"/>
      <c r="L377" s="221"/>
      <c r="M377" s="221"/>
      <c r="N377" s="220"/>
      <c r="O377" s="220"/>
      <c r="P377" s="220"/>
      <c r="Q377" s="220"/>
      <c r="R377" s="221"/>
      <c r="S377" s="221"/>
      <c r="T377" s="221"/>
      <c r="U377" s="221"/>
      <c r="V377" s="221"/>
      <c r="W377" s="221"/>
      <c r="X377" s="221"/>
      <c r="Y377" s="221"/>
      <c r="Z377" s="210"/>
      <c r="AA377" s="210"/>
      <c r="AB377" s="210"/>
      <c r="AC377" s="210"/>
      <c r="AD377" s="210"/>
      <c r="AE377" s="210"/>
      <c r="AF377" s="210"/>
      <c r="AG377" s="210" t="s">
        <v>172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">
      <c r="A378" s="217"/>
      <c r="B378" s="218"/>
      <c r="C378" s="255" t="s">
        <v>717</v>
      </c>
      <c r="D378" s="251"/>
      <c r="E378" s="252">
        <v>148.26400000000001</v>
      </c>
      <c r="F378" s="221"/>
      <c r="G378" s="221"/>
      <c r="H378" s="221"/>
      <c r="I378" s="221"/>
      <c r="J378" s="221"/>
      <c r="K378" s="221"/>
      <c r="L378" s="221"/>
      <c r="M378" s="221"/>
      <c r="N378" s="220"/>
      <c r="O378" s="220"/>
      <c r="P378" s="220"/>
      <c r="Q378" s="220"/>
      <c r="R378" s="221"/>
      <c r="S378" s="221"/>
      <c r="T378" s="221"/>
      <c r="U378" s="221"/>
      <c r="V378" s="221"/>
      <c r="W378" s="221"/>
      <c r="X378" s="221"/>
      <c r="Y378" s="221"/>
      <c r="Z378" s="210"/>
      <c r="AA378" s="210"/>
      <c r="AB378" s="210"/>
      <c r="AC378" s="210"/>
      <c r="AD378" s="210"/>
      <c r="AE378" s="210"/>
      <c r="AF378" s="210"/>
      <c r="AG378" s="210" t="s">
        <v>172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3" x14ac:dyDescent="0.2">
      <c r="A379" s="217"/>
      <c r="B379" s="218"/>
      <c r="C379" s="255" t="s">
        <v>718</v>
      </c>
      <c r="D379" s="251"/>
      <c r="E379" s="252">
        <v>50</v>
      </c>
      <c r="F379" s="221"/>
      <c r="G379" s="221"/>
      <c r="H379" s="221"/>
      <c r="I379" s="221"/>
      <c r="J379" s="221"/>
      <c r="K379" s="221"/>
      <c r="L379" s="221"/>
      <c r="M379" s="221"/>
      <c r="N379" s="220"/>
      <c r="O379" s="220"/>
      <c r="P379" s="220"/>
      <c r="Q379" s="220"/>
      <c r="R379" s="221"/>
      <c r="S379" s="221"/>
      <c r="T379" s="221"/>
      <c r="U379" s="221"/>
      <c r="V379" s="221"/>
      <c r="W379" s="221"/>
      <c r="X379" s="221"/>
      <c r="Y379" s="221"/>
      <c r="Z379" s="210"/>
      <c r="AA379" s="210"/>
      <c r="AB379" s="210"/>
      <c r="AC379" s="210"/>
      <c r="AD379" s="210"/>
      <c r="AE379" s="210"/>
      <c r="AF379" s="210"/>
      <c r="AG379" s="210" t="s">
        <v>172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x14ac:dyDescent="0.2">
      <c r="A380" s="224" t="s">
        <v>139</v>
      </c>
      <c r="B380" s="225" t="s">
        <v>104</v>
      </c>
      <c r="C380" s="245" t="s">
        <v>105</v>
      </c>
      <c r="D380" s="226"/>
      <c r="E380" s="227"/>
      <c r="F380" s="228"/>
      <c r="G380" s="228">
        <f>SUMIF(AG381:AG384,"&lt;&gt;NOR",G381:G384)</f>
        <v>0</v>
      </c>
      <c r="H380" s="228"/>
      <c r="I380" s="228">
        <f>SUM(I381:I384)</f>
        <v>0</v>
      </c>
      <c r="J380" s="228"/>
      <c r="K380" s="228">
        <f>SUM(K381:K384)</f>
        <v>0</v>
      </c>
      <c r="L380" s="228"/>
      <c r="M380" s="228">
        <f>SUM(M381:M384)</f>
        <v>0</v>
      </c>
      <c r="N380" s="227"/>
      <c r="O380" s="227">
        <f>SUM(O381:O384)</f>
        <v>0</v>
      </c>
      <c r="P380" s="227"/>
      <c r="Q380" s="227">
        <f>SUM(Q381:Q384)</f>
        <v>0</v>
      </c>
      <c r="R380" s="228"/>
      <c r="S380" s="228"/>
      <c r="T380" s="229"/>
      <c r="U380" s="223"/>
      <c r="V380" s="223">
        <f>SUM(V381:V384)</f>
        <v>0</v>
      </c>
      <c r="W380" s="223"/>
      <c r="X380" s="223"/>
      <c r="Y380" s="223"/>
      <c r="AG380" t="s">
        <v>140</v>
      </c>
    </row>
    <row r="381" spans="1:60" outlineLevel="1" x14ac:dyDescent="0.2">
      <c r="A381" s="238">
        <v>78</v>
      </c>
      <c r="B381" s="239" t="s">
        <v>354</v>
      </c>
      <c r="C381" s="246" t="s">
        <v>355</v>
      </c>
      <c r="D381" s="240" t="s">
        <v>352</v>
      </c>
      <c r="E381" s="241">
        <v>0</v>
      </c>
      <c r="F381" s="242"/>
      <c r="G381" s="243">
        <f>ROUND(E381*F381,2)</f>
        <v>0</v>
      </c>
      <c r="H381" s="242"/>
      <c r="I381" s="243">
        <f>ROUND(E381*H381,2)</f>
        <v>0</v>
      </c>
      <c r="J381" s="242"/>
      <c r="K381" s="243">
        <f>ROUND(E381*J381,2)</f>
        <v>0</v>
      </c>
      <c r="L381" s="243">
        <v>21</v>
      </c>
      <c r="M381" s="243">
        <f>G381*(1+L381/100)</f>
        <v>0</v>
      </c>
      <c r="N381" s="241">
        <v>0</v>
      </c>
      <c r="O381" s="241">
        <f>ROUND(E381*N381,2)</f>
        <v>0</v>
      </c>
      <c r="P381" s="241">
        <v>0</v>
      </c>
      <c r="Q381" s="241">
        <f>ROUND(E381*P381,2)</f>
        <v>0</v>
      </c>
      <c r="R381" s="243"/>
      <c r="S381" s="243" t="s">
        <v>161</v>
      </c>
      <c r="T381" s="244" t="s">
        <v>145</v>
      </c>
      <c r="U381" s="221">
        <v>0</v>
      </c>
      <c r="V381" s="221">
        <f>ROUND(E381*U381,2)</f>
        <v>0</v>
      </c>
      <c r="W381" s="221"/>
      <c r="X381" s="221" t="s">
        <v>169</v>
      </c>
      <c r="Y381" s="221" t="s">
        <v>146</v>
      </c>
      <c r="Z381" s="210"/>
      <c r="AA381" s="210"/>
      <c r="AB381" s="210"/>
      <c r="AC381" s="210"/>
      <c r="AD381" s="210"/>
      <c r="AE381" s="210"/>
      <c r="AF381" s="210"/>
      <c r="AG381" s="210" t="s">
        <v>170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38">
        <v>79</v>
      </c>
      <c r="B382" s="239" t="s">
        <v>356</v>
      </c>
      <c r="C382" s="246" t="s">
        <v>719</v>
      </c>
      <c r="D382" s="240" t="s">
        <v>352</v>
      </c>
      <c r="E382" s="241">
        <v>0</v>
      </c>
      <c r="F382" s="242"/>
      <c r="G382" s="243">
        <f>ROUND(E382*F382,2)</f>
        <v>0</v>
      </c>
      <c r="H382" s="242"/>
      <c r="I382" s="243">
        <f>ROUND(E382*H382,2)</f>
        <v>0</v>
      </c>
      <c r="J382" s="242"/>
      <c r="K382" s="243">
        <f>ROUND(E382*J382,2)</f>
        <v>0</v>
      </c>
      <c r="L382" s="243">
        <v>21</v>
      </c>
      <c r="M382" s="243">
        <f>G382*(1+L382/100)</f>
        <v>0</v>
      </c>
      <c r="N382" s="241">
        <v>0</v>
      </c>
      <c r="O382" s="241">
        <f>ROUND(E382*N382,2)</f>
        <v>0</v>
      </c>
      <c r="P382" s="241">
        <v>0</v>
      </c>
      <c r="Q382" s="241">
        <f>ROUND(E382*P382,2)</f>
        <v>0</v>
      </c>
      <c r="R382" s="243"/>
      <c r="S382" s="243" t="s">
        <v>161</v>
      </c>
      <c r="T382" s="244" t="s">
        <v>145</v>
      </c>
      <c r="U382" s="221">
        <v>0</v>
      </c>
      <c r="V382" s="221">
        <f>ROUND(E382*U382,2)</f>
        <v>0</v>
      </c>
      <c r="W382" s="221"/>
      <c r="X382" s="221" t="s">
        <v>169</v>
      </c>
      <c r="Y382" s="221" t="s">
        <v>146</v>
      </c>
      <c r="Z382" s="210"/>
      <c r="AA382" s="210"/>
      <c r="AB382" s="210"/>
      <c r="AC382" s="210"/>
      <c r="AD382" s="210"/>
      <c r="AE382" s="210"/>
      <c r="AF382" s="210"/>
      <c r="AG382" s="210" t="s">
        <v>170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ht="22.5" outlineLevel="1" x14ac:dyDescent="0.2">
      <c r="A383" s="238">
        <v>80</v>
      </c>
      <c r="B383" s="239" t="s">
        <v>358</v>
      </c>
      <c r="C383" s="246" t="s">
        <v>720</v>
      </c>
      <c r="D383" s="240" t="s">
        <v>352</v>
      </c>
      <c r="E383" s="241">
        <v>0</v>
      </c>
      <c r="F383" s="242"/>
      <c r="G383" s="243">
        <f>ROUND(E383*F383,2)</f>
        <v>0</v>
      </c>
      <c r="H383" s="242"/>
      <c r="I383" s="243">
        <f>ROUND(E383*H383,2)</f>
        <v>0</v>
      </c>
      <c r="J383" s="242"/>
      <c r="K383" s="243">
        <f>ROUND(E383*J383,2)</f>
        <v>0</v>
      </c>
      <c r="L383" s="243">
        <v>21</v>
      </c>
      <c r="M383" s="243">
        <f>G383*(1+L383/100)</f>
        <v>0</v>
      </c>
      <c r="N383" s="241">
        <v>0</v>
      </c>
      <c r="O383" s="241">
        <f>ROUND(E383*N383,2)</f>
        <v>0</v>
      </c>
      <c r="P383" s="241">
        <v>0</v>
      </c>
      <c r="Q383" s="241">
        <f>ROUND(E383*P383,2)</f>
        <v>0</v>
      </c>
      <c r="R383" s="243"/>
      <c r="S383" s="243" t="s">
        <v>161</v>
      </c>
      <c r="T383" s="244" t="s">
        <v>721</v>
      </c>
      <c r="U383" s="221">
        <v>0</v>
      </c>
      <c r="V383" s="221">
        <f>ROUND(E383*U383,2)</f>
        <v>0</v>
      </c>
      <c r="W383" s="221"/>
      <c r="X383" s="221" t="s">
        <v>169</v>
      </c>
      <c r="Y383" s="221" t="s">
        <v>146</v>
      </c>
      <c r="Z383" s="210"/>
      <c r="AA383" s="210"/>
      <c r="AB383" s="210"/>
      <c r="AC383" s="210"/>
      <c r="AD383" s="210"/>
      <c r="AE383" s="210"/>
      <c r="AF383" s="210"/>
      <c r="AG383" s="210" t="s">
        <v>170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31">
        <v>81</v>
      </c>
      <c r="B384" s="232" t="s">
        <v>360</v>
      </c>
      <c r="C384" s="247" t="s">
        <v>722</v>
      </c>
      <c r="D384" s="233" t="s">
        <v>352</v>
      </c>
      <c r="E384" s="234">
        <v>0</v>
      </c>
      <c r="F384" s="235"/>
      <c r="G384" s="236">
        <f>ROUND(E384*F384,2)</f>
        <v>0</v>
      </c>
      <c r="H384" s="235"/>
      <c r="I384" s="236">
        <f>ROUND(E384*H384,2)</f>
        <v>0</v>
      </c>
      <c r="J384" s="235"/>
      <c r="K384" s="236">
        <f>ROUND(E384*J384,2)</f>
        <v>0</v>
      </c>
      <c r="L384" s="236">
        <v>21</v>
      </c>
      <c r="M384" s="236">
        <f>G384*(1+L384/100)</f>
        <v>0</v>
      </c>
      <c r="N384" s="234">
        <v>0</v>
      </c>
      <c r="O384" s="234">
        <f>ROUND(E384*N384,2)</f>
        <v>0</v>
      </c>
      <c r="P384" s="234">
        <v>0</v>
      </c>
      <c r="Q384" s="234">
        <f>ROUND(E384*P384,2)</f>
        <v>0</v>
      </c>
      <c r="R384" s="236"/>
      <c r="S384" s="236" t="s">
        <v>161</v>
      </c>
      <c r="T384" s="237" t="s">
        <v>721</v>
      </c>
      <c r="U384" s="221">
        <v>0</v>
      </c>
      <c r="V384" s="221">
        <f>ROUND(E384*U384,2)</f>
        <v>0</v>
      </c>
      <c r="W384" s="221"/>
      <c r="X384" s="221" t="s">
        <v>169</v>
      </c>
      <c r="Y384" s="221" t="s">
        <v>146</v>
      </c>
      <c r="Z384" s="210"/>
      <c r="AA384" s="210"/>
      <c r="AB384" s="210"/>
      <c r="AC384" s="210"/>
      <c r="AD384" s="210"/>
      <c r="AE384" s="210"/>
      <c r="AF384" s="210"/>
      <c r="AG384" s="210" t="s">
        <v>170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33" x14ac:dyDescent="0.2">
      <c r="A385" s="3"/>
      <c r="B385" s="4"/>
      <c r="C385" s="248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AE385">
        <v>15</v>
      </c>
      <c r="AF385">
        <v>21</v>
      </c>
      <c r="AG385" t="s">
        <v>125</v>
      </c>
    </row>
    <row r="386" spans="1:33" x14ac:dyDescent="0.2">
      <c r="A386" s="213"/>
      <c r="B386" s="214" t="s">
        <v>29</v>
      </c>
      <c r="C386" s="249"/>
      <c r="D386" s="215"/>
      <c r="E386" s="216"/>
      <c r="F386" s="216"/>
      <c r="G386" s="230">
        <f>G8+G52+G70+G80+G135+G161+G181+G183+G187+G190+G203+G273+G282+G319+G336+G375+G380</f>
        <v>0</v>
      </c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AE386">
        <f>SUMIF(L7:L384,AE385,G7:G384)</f>
        <v>0</v>
      </c>
      <c r="AF386">
        <f>SUMIF(L7:L384,AF385,G7:G384)</f>
        <v>0</v>
      </c>
      <c r="AG386" t="s">
        <v>162</v>
      </c>
    </row>
    <row r="387" spans="1:33" x14ac:dyDescent="0.2">
      <c r="C387" s="250"/>
      <c r="D387" s="10"/>
      <c r="AG387" t="s">
        <v>163</v>
      </c>
    </row>
    <row r="388" spans="1:33" x14ac:dyDescent="0.2">
      <c r="D388" s="10"/>
    </row>
    <row r="389" spans="1:33" x14ac:dyDescent="0.2">
      <c r="D389" s="10"/>
    </row>
    <row r="390" spans="1:33" x14ac:dyDescent="0.2">
      <c r="D390" s="10"/>
    </row>
    <row r="391" spans="1:33" x14ac:dyDescent="0.2">
      <c r="D391" s="10"/>
    </row>
    <row r="392" spans="1:33" x14ac:dyDescent="0.2">
      <c r="D392" s="10"/>
    </row>
    <row r="393" spans="1:33" x14ac:dyDescent="0.2">
      <c r="D393" s="10"/>
    </row>
    <row r="394" spans="1:33" x14ac:dyDescent="0.2">
      <c r="D394" s="10"/>
    </row>
    <row r="395" spans="1:33" x14ac:dyDescent="0.2">
      <c r="D395" s="10"/>
    </row>
    <row r="396" spans="1:33" x14ac:dyDescent="0.2">
      <c r="D396" s="10"/>
    </row>
    <row r="397" spans="1:33" x14ac:dyDescent="0.2">
      <c r="D397" s="10"/>
    </row>
    <row r="398" spans="1:33" x14ac:dyDescent="0.2">
      <c r="D398" s="10"/>
    </row>
    <row r="399" spans="1:33" x14ac:dyDescent="0.2">
      <c r="D399" s="10"/>
    </row>
    <row r="400" spans="1:33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rlUk27YPiOv4WyABrRY45IKFU/r1uoOmGnpBBnTSwAeQV85z4Si4kJvGeFcpGcnLHYqCkRxI/bZoviKhk/lkw==" saltValue="Za4vW82hoYfp9mVvUcPdOQ==" spinCount="100000" sheet="1" formatRows="0"/>
  <mergeCells count="32">
    <mergeCell ref="C335:G335"/>
    <mergeCell ref="C338:G338"/>
    <mergeCell ref="C233:G233"/>
    <mergeCell ref="C272:G272"/>
    <mergeCell ref="C281:G281"/>
    <mergeCell ref="C318:G318"/>
    <mergeCell ref="C321:G321"/>
    <mergeCell ref="C323:G323"/>
    <mergeCell ref="C138:G138"/>
    <mergeCell ref="C143:G143"/>
    <mergeCell ref="C163:G163"/>
    <mergeCell ref="C189:G189"/>
    <mergeCell ref="C202:G202"/>
    <mergeCell ref="C225:G225"/>
    <mergeCell ref="C67:G67"/>
    <mergeCell ref="C85:G85"/>
    <mergeCell ref="C96:G96"/>
    <mergeCell ref="C102:G102"/>
    <mergeCell ref="C114:G114"/>
    <mergeCell ref="C137:G137"/>
    <mergeCell ref="C26:G26"/>
    <mergeCell ref="C30:G30"/>
    <mergeCell ref="C45:G45"/>
    <mergeCell ref="C48:G48"/>
    <mergeCell ref="C56:G56"/>
    <mergeCell ref="C59:G59"/>
    <mergeCell ref="A1:G1"/>
    <mergeCell ref="C2:G2"/>
    <mergeCell ref="C3:G3"/>
    <mergeCell ref="C4:G4"/>
    <mergeCell ref="C15:G15"/>
    <mergeCell ref="C19:G19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VRN VRN Naklady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'VRN VRN Naklady'!Názvy_tisku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'VRN VRN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</dc:creator>
  <cp:lastModifiedBy>Alessi</cp:lastModifiedBy>
  <cp:lastPrinted>2019-03-19T12:27:02Z</cp:lastPrinted>
  <dcterms:created xsi:type="dcterms:W3CDTF">2009-04-08T07:15:50Z</dcterms:created>
  <dcterms:modified xsi:type="dcterms:W3CDTF">2023-08-16T20:13:36Z</dcterms:modified>
</cp:coreProperties>
</file>